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87858B01-7010-4E3C-966E-BCC02D3B8F04}" xr6:coauthVersionLast="46" xr6:coauthVersionMax="46" xr10:uidLastSave="{00000000-0000-0000-0000-000000000000}"/>
  <bookViews>
    <workbookView xWindow="-120" yWindow="-120" windowWidth="19440" windowHeight="15000" activeTab="6" xr2:uid="{00000000-000D-0000-FFFF-FFFF00000000}"/>
  </bookViews>
  <sheets>
    <sheet name="1" sheetId="14" r:id="rId1"/>
    <sheet name="2" sheetId="10" r:id="rId2"/>
    <sheet name="3" sheetId="11" r:id="rId3"/>
    <sheet name="4" sheetId="12" r:id="rId4"/>
    <sheet name="5" sheetId="13" r:id="rId5"/>
    <sheet name="6.1" sheetId="1" r:id="rId6"/>
    <sheet name="6.2" sheetId="2" r:id="rId7"/>
    <sheet name="7.1" sheetId="3" r:id="rId8"/>
    <sheet name="7.2" sheetId="4" r:id="rId9"/>
    <sheet name="8.1" sheetId="5" r:id="rId10"/>
    <sheet name="8.2" sheetId="6" r:id="rId11"/>
  </sheets>
  <definedNames>
    <definedName name="_xlnm._FilterDatabase" localSheetId="6" hidden="1">'6.2'!$A$1:$C$98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3" l="1"/>
  <c r="N28" i="13"/>
  <c r="N29" i="13"/>
  <c r="B18" i="13"/>
  <c r="N11" i="13"/>
  <c r="N12" i="13"/>
  <c r="N13" i="13"/>
  <c r="N14" i="13"/>
  <c r="N15" i="13"/>
  <c r="N16" i="13"/>
  <c r="N10" i="13"/>
  <c r="N21" i="13"/>
  <c r="N22" i="13"/>
  <c r="N23" i="13"/>
  <c r="N24" i="13"/>
  <c r="N25" i="13"/>
  <c r="N26" i="13"/>
  <c r="N20" i="13"/>
  <c r="N30" i="13" s="1"/>
  <c r="C30" i="13"/>
  <c r="D30" i="13"/>
  <c r="E30" i="13"/>
  <c r="F30" i="13"/>
  <c r="G30" i="13"/>
  <c r="H30" i="13"/>
  <c r="I30" i="13"/>
  <c r="J30" i="13"/>
  <c r="K30" i="13"/>
  <c r="L30" i="13"/>
  <c r="M30" i="13"/>
  <c r="B30" i="13"/>
  <c r="C18" i="13"/>
  <c r="D18" i="13"/>
  <c r="E18" i="13"/>
  <c r="F18" i="13"/>
  <c r="G18" i="13"/>
  <c r="H18" i="13"/>
  <c r="I18" i="13"/>
  <c r="J18" i="13"/>
  <c r="K18" i="13"/>
  <c r="L18" i="13"/>
  <c r="M18" i="13"/>
  <c r="N17" i="13" l="1"/>
  <c r="N18" i="13" s="1"/>
  <c r="C109" i="14" l="1"/>
  <c r="C162" i="14"/>
  <c r="C144" i="14"/>
  <c r="C115" i="14"/>
  <c r="C199" i="14" l="1"/>
  <c r="C215" i="14" s="1"/>
  <c r="C176" i="14"/>
  <c r="C171" i="14"/>
  <c r="C135" i="14"/>
  <c r="C113" i="14"/>
  <c r="C95" i="14" s="1"/>
  <c r="C83" i="14"/>
  <c r="C78" i="14"/>
  <c r="C75" i="14"/>
  <c r="C70" i="14"/>
  <c r="C66" i="14"/>
  <c r="C60" i="14"/>
  <c r="C53" i="14"/>
  <c r="C47" i="14"/>
  <c r="C35" i="14"/>
  <c r="C34" i="14"/>
  <c r="C27" i="14" s="1"/>
  <c r="C20" i="14"/>
  <c r="C9" i="14"/>
  <c r="C6" i="14" s="1"/>
  <c r="C13" i="14" s="1"/>
  <c r="C110" i="2"/>
  <c r="C126" i="2" s="1"/>
  <c r="C20" i="2"/>
  <c r="C24" i="2"/>
  <c r="C33" i="1"/>
  <c r="C8" i="1"/>
  <c r="C65" i="14" l="1"/>
  <c r="C187" i="14"/>
  <c r="C94" i="14"/>
  <c r="C6" i="2"/>
  <c r="C161" i="14"/>
  <c r="C90" i="14"/>
  <c r="C221" i="14" s="1"/>
  <c r="C87" i="2"/>
  <c r="C82" i="2"/>
  <c r="C73" i="2"/>
  <c r="C55" i="2"/>
  <c r="C46" i="2"/>
  <c r="C26" i="2"/>
  <c r="C82" i="1"/>
  <c r="C77" i="1"/>
  <c r="C74" i="1"/>
  <c r="C89" i="1" s="1"/>
  <c r="C132" i="2" s="1"/>
  <c r="C69" i="1"/>
  <c r="C65" i="1"/>
  <c r="C59" i="1"/>
  <c r="C52" i="1"/>
  <c r="C46" i="1"/>
  <c r="C34" i="1"/>
  <c r="C26" i="1"/>
  <c r="C19" i="1"/>
  <c r="C5" i="1"/>
  <c r="C12" i="1" s="1"/>
  <c r="C64" i="1" l="1"/>
  <c r="C91" i="14"/>
  <c r="C5" i="2"/>
  <c r="C72" i="2"/>
  <c r="C126" i="4"/>
  <c r="C72" i="4"/>
  <c r="C26" i="4"/>
  <c r="C6" i="4"/>
  <c r="C77" i="3"/>
  <c r="C74" i="3"/>
  <c r="C34" i="3"/>
  <c r="C64" i="3" s="1"/>
  <c r="C73" i="6"/>
  <c r="C72" i="6" s="1"/>
  <c r="C26" i="6"/>
  <c r="C6" i="6"/>
  <c r="C5" i="6" s="1"/>
  <c r="C74" i="5"/>
  <c r="C89" i="5" s="1"/>
  <c r="C77" i="5"/>
  <c r="C34" i="5"/>
  <c r="C19" i="5"/>
  <c r="C12" i="5"/>
  <c r="C5" i="5"/>
  <c r="C24" i="12"/>
  <c r="C23" i="11"/>
  <c r="H23" i="10"/>
  <c r="G22" i="10"/>
  <c r="F22" i="10"/>
  <c r="E22" i="10"/>
  <c r="D22" i="10"/>
  <c r="C22" i="10"/>
  <c r="H21" i="10"/>
  <c r="G20" i="10"/>
  <c r="F20" i="10"/>
  <c r="E20" i="10"/>
  <c r="D20" i="10"/>
  <c r="C20" i="10"/>
  <c r="H19" i="10"/>
  <c r="H18" i="10"/>
  <c r="H17" i="10"/>
  <c r="H16" i="10"/>
  <c r="G15" i="10"/>
  <c r="F15" i="10"/>
  <c r="E15" i="10"/>
  <c r="D15" i="10"/>
  <c r="C15" i="10"/>
  <c r="H14" i="10"/>
  <c r="H13" i="10"/>
  <c r="G12" i="10"/>
  <c r="F12" i="10"/>
  <c r="E12" i="10"/>
  <c r="D12" i="10"/>
  <c r="C12" i="10"/>
  <c r="C64" i="5" l="1"/>
  <c r="C132" i="6"/>
  <c r="C90" i="5"/>
  <c r="C5" i="4"/>
  <c r="C98" i="4" s="1"/>
  <c r="C127" i="4" s="1"/>
  <c r="C89" i="3"/>
  <c r="C132" i="4"/>
  <c r="C90" i="3"/>
  <c r="C90" i="1"/>
  <c r="C216" i="14"/>
  <c r="C220" i="14"/>
  <c r="C222" i="14" s="1"/>
  <c r="C98" i="2"/>
  <c r="C131" i="2" s="1"/>
  <c r="C133" i="2" s="1"/>
  <c r="C98" i="6"/>
  <c r="C131" i="6" s="1"/>
  <c r="E24" i="10"/>
  <c r="H22" i="10"/>
  <c r="F24" i="10"/>
  <c r="H12" i="10"/>
  <c r="H15" i="10"/>
  <c r="H20" i="10"/>
  <c r="G24" i="10"/>
  <c r="D24" i="10"/>
  <c r="C24" i="10"/>
  <c r="C131" i="4" l="1"/>
  <c r="C133" i="4" s="1"/>
  <c r="C133" i="6"/>
  <c r="C127" i="2"/>
  <c r="C127" i="6"/>
  <c r="H24" i="10"/>
</calcChain>
</file>

<file path=xl/sharedStrings.xml><?xml version="1.0" encoding="utf-8"?>
<sst xmlns="http://schemas.openxmlformats.org/spreadsheetml/2006/main" count="1800" uniqueCount="506">
  <si>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</si>
  <si>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</si>
  <si>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</si>
  <si>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</si>
  <si>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</si>
  <si>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</si>
  <si>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</si>
  <si>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</si>
  <si>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</si>
  <si>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Készletértékesítés ellenértéke (B401)</t>
  </si>
  <si>
    <t>Ellátási díjak (B405)</t>
  </si>
  <si>
    <t>Kiszámlázott általános forgalmi adó (B406)</t>
  </si>
  <si>
    <t>Általános forgalmi adó visszatérítése (B407)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</si>
  <si>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</si>
  <si>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</si>
  <si>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</si>
  <si>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</si>
  <si>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</si>
  <si>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</si>
  <si>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</si>
  <si>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Egyéb felhalmozási célú átvett pénzeszközök (=270+…+280) (B75)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</si>
  <si>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</si>
  <si>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</si>
  <si>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</si>
  <si>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</si>
  <si>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</si>
  <si>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</si>
  <si>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</si>
  <si>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</si>
  <si>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</si>
  <si>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</si>
  <si>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</si>
  <si>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2.5-ből EU-s támogatások</t>
  </si>
  <si>
    <t>2.6</t>
  </si>
  <si>
    <t xml:space="preserve">Felhalmozási célú támogatások államháztartáson belülről </t>
  </si>
  <si>
    <t>Egyéb működési célú támogatások bevételei államháztartáson belülről  (B16)</t>
  </si>
  <si>
    <t>Működési célú visszatérítendő támogatások, kölcsönök igénybevétele államháztartáson belülről  (B15)</t>
  </si>
  <si>
    <t>Működési célú visszatérítendő támogatások, kölcsönök visszatérülése államháztartáson belülről  (B14)</t>
  </si>
  <si>
    <t>Települési önkormányzatok szociális, gyermekjóléti  és gyermekétkeztetési feladatainak támogatása  (B113)</t>
  </si>
  <si>
    <t>Önkormányzatok működési támogatásai (B11)</t>
  </si>
  <si>
    <t>Működési célú támogatások államháztartáson belülről (B1)</t>
  </si>
  <si>
    <t>Felhalmozási célú visszatérítendő támogatások, kölcsönök visszatérülése államháztartáson belülről  (B23)</t>
  </si>
  <si>
    <t>3.1</t>
  </si>
  <si>
    <t>3.2</t>
  </si>
  <si>
    <t>3.3</t>
  </si>
  <si>
    <t>3.4</t>
  </si>
  <si>
    <t>3.5</t>
  </si>
  <si>
    <t>3.6</t>
  </si>
  <si>
    <t>3.5-ből EU-s támogatások</t>
  </si>
  <si>
    <t>4</t>
  </si>
  <si>
    <t>Közhatalmi bevételek  (B3)</t>
  </si>
  <si>
    <t>4.1</t>
  </si>
  <si>
    <t>Helyi adók</t>
  </si>
  <si>
    <t>4.1.1</t>
  </si>
  <si>
    <t>4.1.2</t>
  </si>
  <si>
    <t>Felhalmozási célú visszatérítendő támogatások, kölcsönök igénybevétele államháztartáson belülről (B24)</t>
  </si>
  <si>
    <t>Egyéb felhalmozási célú támogatások bevételei államháztartáson belülről  (B25)</t>
  </si>
  <si>
    <t xml:space="preserve">Vagyoni tipusú adók </t>
  </si>
  <si>
    <t xml:space="preserve">Termékek és szolgáltatások adói </t>
  </si>
  <si>
    <t xml:space="preserve">Értékesítési és forgalmi adók </t>
  </si>
  <si>
    <t>4.1.3</t>
  </si>
  <si>
    <t>4.2</t>
  </si>
  <si>
    <t xml:space="preserve">Gépjárműadók </t>
  </si>
  <si>
    <t>4.3</t>
  </si>
  <si>
    <t>4.4</t>
  </si>
  <si>
    <t>Egyéb áruhasználati és szolgáltatási adók  (B355)</t>
  </si>
  <si>
    <t>Egyéb közhatalmi bevételek  (B36)</t>
  </si>
  <si>
    <t>5</t>
  </si>
  <si>
    <t>5.1</t>
  </si>
  <si>
    <t>5.2</t>
  </si>
  <si>
    <t>5.3</t>
  </si>
  <si>
    <t>5.4</t>
  </si>
  <si>
    <t>Tulajdonosi bevételek  (B404)</t>
  </si>
  <si>
    <t>Közvetített szolgáltatások ellenértéke   (B403)</t>
  </si>
  <si>
    <t>Szolgáltatások ellenértéke (B402)</t>
  </si>
  <si>
    <t>5.5</t>
  </si>
  <si>
    <t>5.6</t>
  </si>
  <si>
    <t>5.7</t>
  </si>
  <si>
    <t>5.8</t>
  </si>
  <si>
    <t>5.9</t>
  </si>
  <si>
    <t>Kamatbevételek (B408)</t>
  </si>
  <si>
    <t>Egyéb pénzügyi műveletek bevételei (B409)</t>
  </si>
  <si>
    <t>Egyéb működési bevételek  (B411)</t>
  </si>
  <si>
    <t>5.10</t>
  </si>
  <si>
    <t>5.11</t>
  </si>
  <si>
    <t>6</t>
  </si>
  <si>
    <t>6.1</t>
  </si>
  <si>
    <t>6.2</t>
  </si>
  <si>
    <t>Ingatlanok értékesítése (B52)</t>
  </si>
  <si>
    <t>Immateriális javak értékesítése (B51)</t>
  </si>
  <si>
    <t>6.3</t>
  </si>
  <si>
    <t>6.4</t>
  </si>
  <si>
    <t>6.5</t>
  </si>
  <si>
    <t>Működési bevételek  (B4)</t>
  </si>
  <si>
    <t>Felhalmozási bevételek (B5)</t>
  </si>
  <si>
    <t>7</t>
  </si>
  <si>
    <t>7.1</t>
  </si>
  <si>
    <t>7.2</t>
  </si>
  <si>
    <t>7.3</t>
  </si>
  <si>
    <t>7.4</t>
  </si>
  <si>
    <t>7.5</t>
  </si>
  <si>
    <t>Működési célú visszatérítendő támogatások, kölcsönök visszatérülése államháztartáson kívülről  (B64)</t>
  </si>
  <si>
    <t>Egyéb működési célú átvett pénzeszközök  (B65)</t>
  </si>
  <si>
    <t>7.3-ból EU-s támogatás (közvetlen)</t>
  </si>
  <si>
    <t>7.6</t>
  </si>
  <si>
    <t>8</t>
  </si>
  <si>
    <t>8.1</t>
  </si>
  <si>
    <t>8.4</t>
  </si>
  <si>
    <t>8.5</t>
  </si>
  <si>
    <t>8.3-ból EU-s támogatás</t>
  </si>
  <si>
    <t>Felhalmozási célú visszatérítendő támogatások, kölcsönök visszatérülése államháztartáson kívülről  (B74)</t>
  </si>
  <si>
    <t>9</t>
  </si>
  <si>
    <t>8.6</t>
  </si>
  <si>
    <t>Likviditási célú hitelek, kölcsönök felvétele pénzügyi vállalkozástól (B8112)</t>
  </si>
  <si>
    <t>Rövid lejáratú hitelek, kölcsönök felvétele pénzügyi vállalkozástól (B8113)</t>
  </si>
  <si>
    <t>10</t>
  </si>
  <si>
    <t>11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</si>
  <si>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</si>
  <si>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</si>
  <si>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</si>
  <si>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</si>
  <si>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</si>
  <si>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15</t>
  </si>
  <si>
    <t>Államháztartáson belüli megelőlegezések (B814)</t>
  </si>
  <si>
    <t>16</t>
  </si>
  <si>
    <t>Államháztartáson belüli megelőlegezések törlesztése (B815)</t>
  </si>
  <si>
    <t>18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</si>
  <si>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</si>
  <si>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</si>
  <si>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</si>
  <si>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Adóssághoz nem kapcsolódó származékos ügyletek bevételei (B83)</t>
  </si>
  <si>
    <t>Váltóbevételek (B84)</t>
  </si>
  <si>
    <t xml:space="preserve">Hitel-, kölcsönfelvétel államháztartáson kívülről </t>
  </si>
  <si>
    <t xml:space="preserve">Hosszú lejáratú hitelek, kölcsönök felvétele </t>
  </si>
  <si>
    <t>10.1</t>
  </si>
  <si>
    <t>10.2</t>
  </si>
  <si>
    <t>10.3</t>
  </si>
  <si>
    <t>Belföldi értékpapírok bevételei  (B812)</t>
  </si>
  <si>
    <t>Költségvetési bevételek (B1-B7)</t>
  </si>
  <si>
    <t>Felhalmozási célú átvett pénzeszközök  (B7)</t>
  </si>
  <si>
    <t>11.1</t>
  </si>
  <si>
    <t>Forgatási célű belföldi értékpapírok kibocsátása</t>
  </si>
  <si>
    <t>Forgatási célú belföldi értékpapírok beváltása, értékesítése</t>
  </si>
  <si>
    <t>11.2</t>
  </si>
  <si>
    <t>11.3</t>
  </si>
  <si>
    <t>Befektetési célú belföldi értékpapírok beváltása, értékesítése</t>
  </si>
  <si>
    <t>Befektetési célú belföldi értékpapírok értékesítése</t>
  </si>
  <si>
    <t>11.4</t>
  </si>
  <si>
    <t>Maradvány igénybevétele (B813)</t>
  </si>
  <si>
    <t>12.1</t>
  </si>
  <si>
    <t>12.2</t>
  </si>
  <si>
    <t>13.1</t>
  </si>
  <si>
    <t>13.2</t>
  </si>
  <si>
    <t>13.3</t>
  </si>
  <si>
    <t>13.4</t>
  </si>
  <si>
    <t>Betétek megszüntetése</t>
  </si>
  <si>
    <t>Központi, irányító szervi támogatás</t>
  </si>
  <si>
    <t>Külföldi finanszírozás bevételei  (B82)</t>
  </si>
  <si>
    <t xml:space="preserve">Hitelek, kölcsönök felvétele </t>
  </si>
  <si>
    <t>14.1</t>
  </si>
  <si>
    <t>14.2</t>
  </si>
  <si>
    <t>14.3</t>
  </si>
  <si>
    <t>14.4</t>
  </si>
  <si>
    <t>Finanszírozási bevételek összesen</t>
  </si>
  <si>
    <t>Költségvetési és finanszírozási bevételek összesen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</si>
  <si>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</si>
  <si>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</si>
  <si>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</si>
  <si>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</si>
  <si>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</si>
  <si>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</si>
  <si>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</si>
  <si>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</si>
  <si>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</si>
  <si>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</si>
  <si>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</si>
  <si>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</si>
  <si>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</si>
  <si>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</si>
  <si>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</si>
  <si>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</si>
  <si>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</si>
  <si>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</si>
  <si>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</si>
  <si>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</si>
  <si>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</si>
  <si>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</si>
  <si>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</si>
  <si>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</si>
  <si>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</si>
  <si>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</si>
  <si>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</si>
  <si>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</si>
  <si>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</si>
  <si>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Társadalombiztosítási ellátások (K41)</t>
  </si>
  <si>
    <t>Pénzbeli kárpótlások, kártérítések (K43)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</si>
  <si>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</si>
  <si>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</si>
  <si>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</si>
  <si>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</si>
  <si>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Árkiegészítések, ártámogatások (K509)</t>
  </si>
  <si>
    <t>Kamattámogatások (K510)</t>
  </si>
  <si>
    <t>Működési célú támogatások az Európai Uniónak (K511)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</si>
  <si>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</si>
  <si>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</si>
  <si>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</si>
  <si>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</si>
  <si>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</si>
  <si>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</si>
  <si>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</si>
  <si>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</si>
  <si>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</si>
  <si>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</si>
  <si>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</si>
  <si>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</si>
  <si>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</si>
  <si>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állami vagy önkormányzati tulajdonban lévő gazdasági társaságok tartozásai miatti kifizetések (K85)</t>
  </si>
  <si>
    <t>Lakástámogatás (K87)</t>
  </si>
  <si>
    <t>Felhalmozási célú támogatások az Európai Uniónak (K88)</t>
  </si>
  <si>
    <t>Működési költségvetés kiadásai</t>
  </si>
  <si>
    <t>Személyi juttatások (K1)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</si>
  <si>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</si>
  <si>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</si>
  <si>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</si>
  <si>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</si>
  <si>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</si>
  <si>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</si>
  <si>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</si>
  <si>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</si>
  <si>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</si>
  <si>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</si>
  <si>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</si>
  <si>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</si>
  <si>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</si>
  <si>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</si>
  <si>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</si>
  <si>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</si>
  <si>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</si>
  <si>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</si>
  <si>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Munkaadókat terhelő járulékok és szociális hozzájárulási adó</t>
  </si>
  <si>
    <t>Dologi kiadások  (K3)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</si>
  <si>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</si>
  <si>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</si>
  <si>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</si>
  <si>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</si>
  <si>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</si>
  <si>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</si>
  <si>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</si>
  <si>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</si>
  <si>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</si>
  <si>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</si>
  <si>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</si>
  <si>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</si>
  <si>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</si>
  <si>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</si>
  <si>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Bérleti és lízing díjak (K333)</t>
  </si>
  <si>
    <t>Közvetített szolgáltatások   (K335)</t>
  </si>
  <si>
    <t>Egyéb szolgáltatások  (K337)</t>
  </si>
  <si>
    <t>1.3.15</t>
  </si>
  <si>
    <t>1.3.16</t>
  </si>
  <si>
    <t>1.3.17</t>
  </si>
  <si>
    <t>1.3.18</t>
  </si>
  <si>
    <t>1.3.19</t>
  </si>
  <si>
    <t>Kamatkiadások(K353)</t>
  </si>
  <si>
    <t>Egyéb pénzügyi műveletek kiadásai (K354)</t>
  </si>
  <si>
    <t>Ellátottak pénzbeli juttatásai (K4)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</si>
  <si>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</si>
  <si>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</si>
  <si>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</si>
  <si>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</si>
  <si>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</si>
  <si>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</si>
  <si>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</si>
  <si>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</si>
  <si>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Egyéb nem intézményi ellátások (K48)</t>
  </si>
  <si>
    <t>Intézményi ellátottak pénzbeli juttatásai  (K47)</t>
  </si>
  <si>
    <t>Lakhatással kapcsolatos ellátások  (K46)</t>
  </si>
  <si>
    <t>Foglalkoztatással, munkanélküliséggel kapcsolatos ellátások (K45)</t>
  </si>
  <si>
    <t>Betegséggel kapcsolatos (nem társadalombiztosítási) ellátások  (K44)</t>
  </si>
  <si>
    <t>Egyéb működési célú kiadások  (K5)</t>
  </si>
  <si>
    <t>Nemzetközi kötelezettségek  (K501)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</si>
  <si>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</si>
  <si>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</si>
  <si>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</si>
  <si>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</si>
  <si>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</si>
  <si>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</si>
  <si>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</si>
  <si>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</si>
  <si>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</si>
  <si>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</si>
  <si>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</si>
  <si>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</si>
  <si>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</si>
  <si>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</si>
  <si>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</si>
  <si>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</si>
  <si>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2</t>
  </si>
  <si>
    <t>Felhalmozási költségvetési kiadások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</si>
  <si>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</si>
  <si>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</si>
  <si>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</si>
  <si>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</si>
  <si>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</si>
  <si>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</si>
  <si>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</si>
  <si>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</si>
  <si>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Felújítások  (K7)</t>
  </si>
  <si>
    <t>Beruházások (K6)</t>
  </si>
  <si>
    <t>2.2.1</t>
  </si>
  <si>
    <t>2.2.2</t>
  </si>
  <si>
    <t>2.2.3</t>
  </si>
  <si>
    <t>2.2.4</t>
  </si>
  <si>
    <t>Egyéb felhalmozási célú kiadások (K8)</t>
  </si>
  <si>
    <t>Felhalmozási célú visszatérítendő támogatások, kölcsönök nyújtása államháztartáson belülre  (K82)</t>
  </si>
  <si>
    <t>Felhalmozási célú visszatérítendő támogatások, kölcsönök törlesztése államháztartáson belülre  (K83)</t>
  </si>
  <si>
    <t>Egyéb felhalmozási célú támogatások államháztartáson belülre  (K84)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</si>
  <si>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</si>
  <si>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 (K86)</t>
  </si>
  <si>
    <t>Egyéb felhalmozási célú támogatások államháztartáson kívülre  (K89)</t>
  </si>
  <si>
    <t>Költségvetési kiadások (K1-K8)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</si>
  <si>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</si>
  <si>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</si>
  <si>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</si>
  <si>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</si>
  <si>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</si>
  <si>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</si>
  <si>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</si>
  <si>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</si>
  <si>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</si>
  <si>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</si>
  <si>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3</t>
  </si>
  <si>
    <t>Likviditási célú hitelek, kölcsönök törlesztése pénzügyi vállalkozásnak (K9112)</t>
  </si>
  <si>
    <t>Befektetési célú belföldi értékpapírok vásárlása (K9122)</t>
  </si>
  <si>
    <t>Kincstárjegyek beváltása (K9123)</t>
  </si>
  <si>
    <t>Belföldi kötvények beváltása (K9125)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</si>
  <si>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</si>
  <si>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</si>
  <si>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</si>
  <si>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</si>
  <si>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</si>
  <si>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</si>
  <si>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</si>
  <si>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</si>
  <si>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Hitelek, kölcsönök törlesztése külföldi kormányoknak és nemzetközi szervezeteknek (K924)</t>
  </si>
  <si>
    <t>Adóssághoz nem kapcsolódó származékos ügyletek kiadásai (K93)</t>
  </si>
  <si>
    <t>Váltókiadások (K94)</t>
  </si>
  <si>
    <t>40</t>
  </si>
  <si>
    <t>Rövid lejáratú hitelek, kölcsönök törlesztése pénzügyi vállalkozásnak  (K9113)</t>
  </si>
  <si>
    <t>Hosszú lejáratú hitelek, kölcsönök törlesztése pénzügyi vállalkozásnak  (K9111)</t>
  </si>
  <si>
    <t>Hitel-, kölcsöntörlesztés államháztartáson kívülre  (K911)</t>
  </si>
  <si>
    <t>Belföldi értékpapírok kiadásai  (K912)</t>
  </si>
  <si>
    <t>Forgatási célú belföldi értékpapírok vásárlása  (K9121)</t>
  </si>
  <si>
    <t>Éven belüli lejáratú belföldi értékpapírok beváltása (K9124)</t>
  </si>
  <si>
    <t>Éven túli lejáratú belföldi értékpapírok beváltása (K9126)</t>
  </si>
  <si>
    <t>Belföldi finanszírozás kiadásai  (K91)</t>
  </si>
  <si>
    <t>6.6</t>
  </si>
  <si>
    <t>6.7</t>
  </si>
  <si>
    <t>Kölcsönök kiadásai (K919)</t>
  </si>
  <si>
    <t>Hitelek, kölcsönök törlesztése külföldi pénzintézeteknek  (K925)</t>
  </si>
  <si>
    <t>Külföldi értékpapírok beváltása  (K923)</t>
  </si>
  <si>
    <t>Külföldi finanszírozás kiadásai (K92)</t>
  </si>
  <si>
    <t>Finanszírozási kiadások  (K9)</t>
  </si>
  <si>
    <t>KIADÁSOK</t>
  </si>
  <si>
    <t>BEVÉTELEK</t>
  </si>
  <si>
    <t>Gerjen Község Önkormányzata 2021. évi költségvetése</t>
  </si>
  <si>
    <t>Gerjeni Önkormányzati Konyha 2021. évi költségvetése</t>
  </si>
  <si>
    <t>Gerjeni Óvoda 2021. évi költségvetése</t>
  </si>
  <si>
    <t>forintban</t>
  </si>
  <si>
    <t>KÖLTSÉGVETÉSI, FINANSZÍROZÁSI BEVÉTELEK ÉS KIADÁSOK EGYENLEGE</t>
  </si>
  <si>
    <t>Költségvetési hiány, többlet (költségvetési bevételek-költségvetési kiadások)</t>
  </si>
  <si>
    <t>Finanszírozási bevételek, kiadások egyenlege (finanszírozási bevételek-finanszírozási kiadások)</t>
  </si>
  <si>
    <t>Költségvetési és finanszírozási bevételek összevont egyenlege</t>
  </si>
  <si>
    <t>Foglalkoztatottak egyéb személyi juttatásai  (K1113)</t>
  </si>
  <si>
    <t>Foglalkoztatottak személyi juttatásai  (K11)</t>
  </si>
  <si>
    <t>Külső személyi juttatások  (K12)</t>
  </si>
  <si>
    <t>Elvonások és befizetések  (K502)</t>
  </si>
  <si>
    <t>Működési célú visszatérítendő támogatások, kölcsönök nyújtása államháztartáson belülre (K504)</t>
  </si>
  <si>
    <t>Működési célú visszatérítendő támogatások, kölcsönök törlesztése államháztartáson belülre  (K505)</t>
  </si>
  <si>
    <t>Egyéb működési célú támogatások államháztartáson belülre (K506)</t>
  </si>
  <si>
    <t>Működési célú garancia- és kezességvállalásból származó kifizetés államháztartáson kívülre  (K507)</t>
  </si>
  <si>
    <t>Működési célú visszatérítendő támogatások, kölcsönök nyújtása államháztartáson kívülre  (K508)</t>
  </si>
  <si>
    <t>Egyéb működési célú támogatások államháztartáson kívülre (K512)</t>
  </si>
  <si>
    <t>Ingatlanok beszerzése, létesítése  (K62)</t>
  </si>
  <si>
    <t>Részesedések értékesítése  (B54)</t>
  </si>
  <si>
    <t>Működési célú átvett pénzeszközök (B6)</t>
  </si>
  <si>
    <t>Belföldi finanszírozás bevételei  (B81)</t>
  </si>
  <si>
    <t>Belföldi finanszírozás bevételei (B81)</t>
  </si>
  <si>
    <t>Családi támogatások  (K42)</t>
  </si>
  <si>
    <t>Működési célú visszatérítendő támogatások, kölcsönök nyújtása államháztartáson belülre  (K504)</t>
  </si>
  <si>
    <t>Egyéb működési célú támogatások államháztartáson belülre  (K506)</t>
  </si>
  <si>
    <t>Működési célú garancia- és kezességvállalásból származó kifizetés államháztartáson kívülre (K507)</t>
  </si>
  <si>
    <t>Egyéb működési célú támogatások államháztartáson kívülre  (K512)</t>
  </si>
  <si>
    <t>Ingatlanok beszerzése, létesítése (K62)</t>
  </si>
  <si>
    <t>Működési célú átvett pénzeszközök  (B6)</t>
  </si>
  <si>
    <t>Egyéb felhalmozási célú átvett pénzeszközök  (B75)</t>
  </si>
  <si>
    <t>Családi támogatások (K42)</t>
  </si>
  <si>
    <t>Gerjen Község Önkormányzata</t>
  </si>
  <si>
    <t>Sor-
szám</t>
  </si>
  <si>
    <t>Kötelezettség jogcíme</t>
  </si>
  <si>
    <t>2019. előtti kifizetés</t>
  </si>
  <si>
    <t>Kiadás vonzata évenként</t>
  </si>
  <si>
    <t>Összesen</t>
  </si>
  <si>
    <t>2019.</t>
  </si>
  <si>
    <t>2020.</t>
  </si>
  <si>
    <t>2021.</t>
  </si>
  <si>
    <t>2021. után</t>
  </si>
  <si>
    <t>9=(4+5+6+7+8)</t>
  </si>
  <si>
    <t>1.</t>
  </si>
  <si>
    <t>Működési célú hiteltörlesztés (tőke+kamat)</t>
  </si>
  <si>
    <t>2.</t>
  </si>
  <si>
    <t>Folyószámlahitel- tőke</t>
  </si>
  <si>
    <t>3.</t>
  </si>
  <si>
    <t>Folyószámlahitel kamat</t>
  </si>
  <si>
    <t>4.</t>
  </si>
  <si>
    <t>Felhalmozási célú hiteltörlesztés (tőke+kamat)</t>
  </si>
  <si>
    <t>5.</t>
  </si>
  <si>
    <t>Infrastruktúrális hitel -tőke</t>
  </si>
  <si>
    <t>6.</t>
  </si>
  <si>
    <t>Infrastruktúrális hitel -kamat</t>
  </si>
  <si>
    <t>7.</t>
  </si>
  <si>
    <t>Felhalmozási célú hiteltörlesztés-tőke</t>
  </si>
  <si>
    <t>8.</t>
  </si>
  <si>
    <t>Felhalmozási célő hitel - kamat</t>
  </si>
  <si>
    <t>9.</t>
  </si>
  <si>
    <t>Beruházás célonként</t>
  </si>
  <si>
    <t>10.</t>
  </si>
  <si>
    <t>............................</t>
  </si>
  <si>
    <t>11.</t>
  </si>
  <si>
    <t>Felújítás feladatonként</t>
  </si>
  <si>
    <t>12.</t>
  </si>
  <si>
    <t>13.</t>
  </si>
  <si>
    <t>Összesen (1+4+7+9)</t>
  </si>
  <si>
    <t xml:space="preserve"> forintban</t>
  </si>
  <si>
    <t>Többéves kihatással járó döntésekből származó kötelezettségek célok szerinti, évenkénti bontásban</t>
  </si>
  <si>
    <t>Beruházás  megnevezése</t>
  </si>
  <si>
    <t>ÖSSZESEN:</t>
  </si>
  <si>
    <t>2020. évi előirányzat</t>
  </si>
  <si>
    <t>Beruházási előirányzatok célonként</t>
  </si>
  <si>
    <t>Felújítási előirányzatok feladatonként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</si>
  <si>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</si>
  <si>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</si>
  <si>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</si>
  <si>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</si>
  <si>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</si>
  <si>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</si>
  <si>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</si>
  <si>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</si>
  <si>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</si>
  <si>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</si>
  <si>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</si>
  <si>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</si>
  <si>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</si>
  <si>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</si>
  <si>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</si>
  <si>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Működési bevételek</t>
  </si>
  <si>
    <t>Finanszírozási bevételek</t>
  </si>
  <si>
    <t>Bevételek összesen:</t>
  </si>
  <si>
    <t>Kiadások</t>
  </si>
  <si>
    <t>Személyi juttatások</t>
  </si>
  <si>
    <t>Dologi jellegű kiadások</t>
  </si>
  <si>
    <t>Tartalékok</t>
  </si>
  <si>
    <t>Finanszírozási kiadások</t>
  </si>
  <si>
    <t>Kiadások összesen:</t>
  </si>
  <si>
    <t>Felújítás  megnevezése</t>
  </si>
  <si>
    <t>Előirányzat-felhasználási ütemterv 2020. évre</t>
  </si>
  <si>
    <t>Szennyvíz rendszer rekonstrukciós munkái</t>
  </si>
  <si>
    <t>TKI-KEDV/36-6/2020</t>
  </si>
  <si>
    <t>Úthálózat fejlesztésével kapcsolatos víziközmű felújítás</t>
  </si>
  <si>
    <t>TKI-KEDV/20-8/2020</t>
  </si>
  <si>
    <t>Faluház felújítása</t>
  </si>
  <si>
    <t>MFP-FHF/2020</t>
  </si>
  <si>
    <t>Projekt azonosító</t>
  </si>
  <si>
    <t>Óvoda és Bölcsőde építése</t>
  </si>
  <si>
    <t>TOP-1.4.1-15-TL1-2016-00005</t>
  </si>
  <si>
    <t>Karikás fejlesztési területen alapközművek létesítési munkái</t>
  </si>
  <si>
    <t>Úthálózat bővítése</t>
  </si>
  <si>
    <t>TKI-KEDV/4-5/2019</t>
  </si>
  <si>
    <t>Óvoda eszközbeszerzés</t>
  </si>
  <si>
    <t>Kiadások összesen</t>
  </si>
  <si>
    <t>Rendezési terv</t>
  </si>
  <si>
    <t>BMÖGF-63-1/2019.</t>
  </si>
  <si>
    <t>Gerjen Község Önkormányzatának összevont költségvetése</t>
  </si>
  <si>
    <t>Működési célú támogatás áh-n belülről</t>
  </si>
  <si>
    <t>Felhalmozási célú támogatás áh-n belülről</t>
  </si>
  <si>
    <t>Közhatalmi bevételek</t>
  </si>
  <si>
    <t>Felhalmozási bevételek</t>
  </si>
  <si>
    <t>Működési célú átvett pénzeszközök</t>
  </si>
  <si>
    <t>Felhalmozási célú átvett pénzeszközök</t>
  </si>
  <si>
    <t>Járulékok,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</si>
  <si>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</si>
  <si>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</si>
  <si>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</si>
  <si>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</si>
  <si>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</si>
  <si>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1. melléklet a 3/2021.(II.17.) önkormányzati rendelethez</t>
  </si>
  <si>
    <t>2. melléklet a 3/2021.(II.17.)önkormányzati rendelethez</t>
  </si>
  <si>
    <t>3. melléklet a 3/2021.(II.17.)önkormányzati rendelethez</t>
  </si>
  <si>
    <t>4. melléklet a 3/2021.(II.17.)önkormányzati rendelethez</t>
  </si>
  <si>
    <r>
      <rPr>
        <b/>
        <sz val="11"/>
        <color theme="1"/>
        <rFont val="Calibri"/>
        <family val="2"/>
        <charset val="238"/>
        <scheme val="minor"/>
      </rPr>
      <t>6.1. melléklet a 3/2021.(II.17.)  önkormányzati rendeletéhez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</si>
  <si>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 xml:space="preserve">6.2. melléklet a 3/2021.(II.17.) önkormányzati rendeletéhez </t>
  </si>
  <si>
    <t xml:space="preserve">7.1. melléklet a 3/2021.(II.17.) önkormányzati rendelethez </t>
  </si>
  <si>
    <t xml:space="preserve">7.2. melléklet a 3/2021. (II.17.) önkormányzati rendelethez </t>
  </si>
  <si>
    <t>8.1. melléklet a 3/2021. (II.17.) önkormányzati rendelethez</t>
  </si>
  <si>
    <t xml:space="preserve">8.2. melléklet a 3/2021.(II.17.) önkormányzati rendelethez </t>
  </si>
  <si>
    <t>5. melléklet a 3/2021. (II.17.)  önkormányzati költségvetéshez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</si>
</sst>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#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9"/>
      <name val="Times New Roman CE"/>
      <charset val="238"/>
    </font>
    <font>
      <sz val="12"/>
      <name val="Times New Roman CE"/>
      <charset val="238"/>
    </font>
    <font>
      <b/>
      <sz val="10"/>
      <name val="Times New Roman CE"/>
      <charset val="238"/>
    </font>
    <font>
      <b/>
      <i/>
      <sz val="9"/>
      <name val="Times New Roman CE"/>
      <family val="1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/>
  </cellStyleXfs>
  <cellXfs count="127"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/>
    <xf numFmtId="49" fontId="3" fillId="0" borderId="0" xfId="0" applyNumberFormat="1" applyFont="1" applyAlignment="1">
      <alignment horizontal="center" vertical="top" wrapText="1"/>
    </xf>
    <xf numFmtId="164" fontId="0" fillId="0" borderId="0" xfId="1" applyNumberFormat="1" applyFont="1"/>
    <xf numFmtId="0" fontId="5" fillId="0" borderId="0" xfId="0" applyFont="1" applyAlignment="1">
      <alignment horizontal="right"/>
    </xf>
    <xf numFmtId="0" fontId="0" fillId="0" borderId="0" xfId="0" applyFont="1"/>
    <xf numFmtId="49" fontId="3" fillId="0" borderId="0" xfId="0" applyNumberFormat="1" applyFont="1" applyAlignment="1">
      <alignment horizontal="left" vertical="top" wrapText="1"/>
    </xf>
    <xf numFmtId="164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/>
    </xf>
    <xf numFmtId="49" fontId="2" fillId="0" borderId="1" xfId="0" applyNumberFormat="1" applyFont="1" applyBorder="1"/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165" fontId="6" fillId="0" borderId="0" xfId="0" applyNumberFormat="1" applyFont="1" applyAlignment="1">
      <alignment horizontal="right" vertical="center"/>
    </xf>
    <xf numFmtId="165" fontId="8" fillId="0" borderId="10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 wrapText="1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0" fillId="0" borderId="16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left" vertical="center" wrapText="1" indent="1"/>
    </xf>
    <xf numFmtId="165" fontId="7" fillId="0" borderId="20" xfId="0" applyNumberFormat="1" applyFont="1" applyBorder="1" applyAlignment="1">
      <alignment horizontal="center" vertical="center" wrapText="1"/>
    </xf>
    <xf numFmtId="165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5" fontId="12" fillId="0" borderId="21" xfId="0" applyNumberFormat="1" applyFont="1" applyBorder="1" applyAlignment="1" applyProtection="1">
      <alignment vertical="center" wrapText="1"/>
      <protection locked="0"/>
    </xf>
    <xf numFmtId="165" fontId="12" fillId="0" borderId="20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22" xfId="0" applyNumberFormat="1" applyFont="1" applyBorder="1" applyAlignment="1" applyProtection="1">
      <alignment vertical="center" wrapText="1"/>
      <protection locked="0"/>
    </xf>
    <xf numFmtId="165" fontId="11" fillId="0" borderId="14" xfId="0" applyNumberFormat="1" applyFont="1" applyBorder="1" applyAlignment="1" applyProtection="1">
      <alignment horizontal="left" vertical="center" wrapText="1" indent="1"/>
      <protection locked="0"/>
    </xf>
    <xf numFmtId="165" fontId="12" fillId="0" borderId="21" xfId="0" applyNumberFormat="1" applyFont="1" applyBorder="1" applyAlignment="1">
      <alignment horizontal="left" vertical="center" wrapText="1" indent="1"/>
    </xf>
    <xf numFmtId="165" fontId="12" fillId="2" borderId="14" xfId="0" applyNumberFormat="1" applyFont="1" applyFill="1" applyBorder="1" applyAlignment="1">
      <alignment vertical="center" wrapText="1"/>
    </xf>
    <xf numFmtId="165" fontId="12" fillId="2" borderId="18" xfId="0" applyNumberFormat="1" applyFont="1" applyFill="1" applyBorder="1" applyAlignment="1">
      <alignment vertical="center" wrapText="1"/>
    </xf>
    <xf numFmtId="165" fontId="12" fillId="2" borderId="19" xfId="0" applyNumberFormat="1" applyFont="1" applyFill="1" applyBorder="1" applyAlignment="1">
      <alignment vertical="center" wrapText="1"/>
    </xf>
    <xf numFmtId="165" fontId="12" fillId="2" borderId="16" xfId="0" applyNumberFormat="1" applyFont="1" applyFill="1" applyBorder="1" applyAlignment="1">
      <alignment vertical="center" wrapText="1"/>
    </xf>
    <xf numFmtId="165" fontId="7" fillId="0" borderId="19" xfId="0" applyNumberFormat="1" applyFont="1" applyBorder="1" applyAlignment="1">
      <alignment horizontal="center" vertical="center" wrapText="1"/>
    </xf>
    <xf numFmtId="165" fontId="12" fillId="0" borderId="24" xfId="0" applyNumberFormat="1" applyFont="1" applyBorder="1" applyAlignment="1" applyProtection="1">
      <alignment horizontal="center" vertical="center" wrapText="1"/>
      <protection locked="0"/>
    </xf>
    <xf numFmtId="165" fontId="12" fillId="0" borderId="22" xfId="0" applyNumberFormat="1" applyFont="1" applyBorder="1" applyAlignment="1" applyProtection="1">
      <alignment horizontal="center" vertical="center" wrapText="1"/>
      <protection locked="0"/>
    </xf>
    <xf numFmtId="165" fontId="0" fillId="0" borderId="25" xfId="0" applyNumberFormat="1" applyBorder="1" applyAlignment="1">
      <alignment horizontal="center" vertical="center" wrapText="1"/>
    </xf>
    <xf numFmtId="165" fontId="13" fillId="0" borderId="22" xfId="0" applyNumberFormat="1" applyFont="1" applyBorder="1" applyAlignment="1" applyProtection="1">
      <alignment horizontal="center" vertical="center" wrapText="1"/>
      <protection locked="0"/>
    </xf>
    <xf numFmtId="165" fontId="11" fillId="2" borderId="18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7" fillId="0" borderId="26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7" fillId="0" borderId="19" xfId="2" applyFont="1" applyBorder="1" applyAlignment="1">
      <alignment horizontal="left" vertical="center" indent="1"/>
    </xf>
    <xf numFmtId="165" fontId="12" fillId="0" borderId="19" xfId="2" applyNumberFormat="1" applyFont="1" applyBorder="1" applyAlignment="1">
      <alignment vertical="center"/>
    </xf>
    <xf numFmtId="165" fontId="12" fillId="0" borderId="16" xfId="2" applyNumberFormat="1" applyFont="1" applyBorder="1" applyAlignment="1">
      <alignment vertical="center"/>
    </xf>
    <xf numFmtId="0" fontId="12" fillId="0" borderId="1" xfId="2" applyFont="1" applyBorder="1" applyAlignment="1" applyProtection="1">
      <alignment horizontal="left" vertical="center" indent="1"/>
      <protection locked="0"/>
    </xf>
    <xf numFmtId="165" fontId="12" fillId="0" borderId="1" xfId="2" applyNumberFormat="1" applyFont="1" applyBorder="1" applyAlignment="1" applyProtection="1">
      <alignment vertical="center"/>
      <protection locked="0"/>
    </xf>
    <xf numFmtId="0" fontId="12" fillId="0" borderId="29" xfId="2" applyFont="1" applyBorder="1" applyAlignment="1" applyProtection="1">
      <alignment horizontal="left" vertical="center" indent="1"/>
      <protection locked="0"/>
    </xf>
    <xf numFmtId="165" fontId="12" fillId="0" borderId="29" xfId="2" applyNumberFormat="1" applyFont="1" applyBorder="1" applyAlignment="1" applyProtection="1">
      <alignment vertical="center"/>
      <protection locked="0"/>
    </xf>
    <xf numFmtId="0" fontId="12" fillId="0" borderId="30" xfId="2" applyFont="1" applyBorder="1" applyAlignment="1" applyProtection="1">
      <alignment horizontal="left" vertical="center" indent="1"/>
      <protection locked="0"/>
    </xf>
    <xf numFmtId="165" fontId="12" fillId="0" borderId="30" xfId="2" applyNumberFormat="1" applyFont="1" applyBorder="1" applyAlignment="1" applyProtection="1">
      <alignment vertical="center"/>
      <protection locked="0"/>
    </xf>
    <xf numFmtId="0" fontId="11" fillId="2" borderId="19" xfId="2" applyFont="1" applyFill="1" applyBorder="1" applyAlignment="1">
      <alignment horizontal="left" vertical="center" indent="1"/>
    </xf>
    <xf numFmtId="165" fontId="11" fillId="2" borderId="19" xfId="2" applyNumberFormat="1" applyFont="1" applyFill="1" applyBorder="1" applyAlignment="1">
      <alignment vertical="center"/>
    </xf>
    <xf numFmtId="165" fontId="11" fillId="2" borderId="16" xfId="2" applyNumberFormat="1" applyFont="1" applyFill="1" applyBorder="1" applyAlignment="1">
      <alignment vertical="center"/>
    </xf>
    <xf numFmtId="165" fontId="12" fillId="2" borderId="28" xfId="2" applyNumberFormat="1" applyFont="1" applyFill="1" applyBorder="1" applyAlignment="1">
      <alignment vertical="center"/>
    </xf>
    <xf numFmtId="165" fontId="12" fillId="0" borderId="7" xfId="0" applyNumberFormat="1" applyFont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Border="1" applyAlignment="1" applyProtection="1">
      <alignment horizontal="center" vertical="center" wrapText="1"/>
      <protection locked="0"/>
    </xf>
    <xf numFmtId="165" fontId="12" fillId="0" borderId="31" xfId="0" applyNumberFormat="1" applyFont="1" applyBorder="1" applyAlignment="1" applyProtection="1">
      <alignment horizontal="center" vertical="center" wrapText="1"/>
      <protection locked="0"/>
    </xf>
    <xf numFmtId="165" fontId="14" fillId="0" borderId="31" xfId="0" applyNumberFormat="1" applyFont="1" applyBorder="1" applyAlignment="1" applyProtection="1">
      <alignment horizontal="center" vertical="center" wrapText="1"/>
      <protection locked="0"/>
    </xf>
    <xf numFmtId="165" fontId="7" fillId="0" borderId="32" xfId="0" applyNumberFormat="1" applyFont="1" applyBorder="1" applyAlignment="1">
      <alignment horizontal="center" vertical="center" wrapText="1"/>
    </xf>
    <xf numFmtId="165" fontId="11" fillId="2" borderId="33" xfId="0" applyNumberFormat="1" applyFont="1" applyFill="1" applyBorder="1" applyAlignment="1">
      <alignment horizontal="left" vertical="center" wrapText="1"/>
    </xf>
    <xf numFmtId="165" fontId="12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34" xfId="0" applyNumberFormat="1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center" vertical="center" wrapText="1"/>
    </xf>
    <xf numFmtId="165" fontId="11" fillId="2" borderId="23" xfId="0" applyNumberFormat="1" applyFont="1" applyFill="1" applyBorder="1" applyAlignment="1">
      <alignment horizontal="left" vertical="center" wrapText="1"/>
    </xf>
    <xf numFmtId="165" fontId="11" fillId="2" borderId="35" xfId="0" applyNumberFormat="1" applyFont="1" applyFill="1" applyBorder="1" applyAlignment="1">
      <alignment vertical="center" wrapText="1"/>
    </xf>
    <xf numFmtId="165" fontId="12" fillId="0" borderId="36" xfId="0" applyNumberFormat="1" applyFont="1" applyBorder="1" applyAlignment="1" applyProtection="1">
      <alignment horizontal="center" vertical="center" wrapText="1"/>
      <protection locked="0"/>
    </xf>
    <xf numFmtId="165" fontId="12" fillId="0" borderId="37" xfId="0" applyNumberFormat="1" applyFont="1" applyBorder="1" applyAlignment="1" applyProtection="1">
      <alignment horizontal="center" vertical="center" wrapText="1"/>
      <protection locked="0"/>
    </xf>
    <xf numFmtId="165" fontId="12" fillId="0" borderId="38" xfId="0" applyNumberFormat="1" applyFont="1" applyBorder="1" applyAlignment="1" applyProtection="1">
      <alignment horizontal="center" vertical="center" wrapText="1"/>
      <protection locked="0"/>
    </xf>
    <xf numFmtId="165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right"/>
    </xf>
    <xf numFmtId="165" fontId="12" fillId="0" borderId="2" xfId="0" applyNumberFormat="1" applyFont="1" applyBorder="1" applyAlignment="1" applyProtection="1">
      <alignment horizontal="center" vertical="center" wrapText="1"/>
      <protection locked="0"/>
    </xf>
    <xf numFmtId="165" fontId="12" fillId="0" borderId="8" xfId="0" applyNumberFormat="1" applyFont="1" applyBorder="1" applyAlignment="1" applyProtection="1">
      <alignment horizontal="center" vertical="center" wrapText="1"/>
      <protection locked="0"/>
    </xf>
    <xf numFmtId="165" fontId="12" fillId="0" borderId="39" xfId="0" applyNumberFormat="1" applyFont="1" applyBorder="1" applyAlignment="1" applyProtection="1">
      <alignment horizontal="center" vertical="center" wrapText="1"/>
      <protection locked="0"/>
    </xf>
    <xf numFmtId="165" fontId="12" fillId="0" borderId="40" xfId="0" applyNumberFormat="1" applyFont="1" applyBorder="1" applyAlignment="1" applyProtection="1">
      <alignment horizontal="center" vertical="center" wrapText="1"/>
      <protection locked="0"/>
    </xf>
    <xf numFmtId="165" fontId="12" fillId="0" borderId="21" xfId="0" applyNumberFormat="1" applyFont="1" applyBorder="1" applyAlignment="1" applyProtection="1">
      <alignment horizontal="center" vertical="center" wrapText="1"/>
      <protection locked="0"/>
    </xf>
    <xf numFmtId="165" fontId="12" fillId="0" borderId="41" xfId="0" applyNumberFormat="1" applyFont="1" applyBorder="1" applyAlignment="1" applyProtection="1">
      <alignment horizontal="center" vertical="center" wrapText="1"/>
      <protection locked="0"/>
    </xf>
    <xf numFmtId="165" fontId="11" fillId="2" borderId="42" xfId="0" applyNumberFormat="1" applyFont="1" applyFill="1" applyBorder="1" applyAlignment="1">
      <alignment vertical="center" wrapText="1"/>
    </xf>
    <xf numFmtId="165" fontId="11" fillId="2" borderId="14" xfId="0" applyNumberFormat="1" applyFont="1" applyFill="1" applyBorder="1" applyAlignment="1">
      <alignment horizontal="left" vertical="center" wrapText="1"/>
    </xf>
    <xf numFmtId="164" fontId="18" fillId="0" borderId="1" xfId="1" applyNumberFormat="1" applyFont="1" applyBorder="1" applyAlignment="1">
      <alignment horizontal="right" vertical="top" wrapText="1"/>
    </xf>
    <xf numFmtId="164" fontId="2" fillId="0" borderId="1" xfId="1" applyNumberFormat="1" applyFont="1" applyBorder="1"/>
    <xf numFmtId="0" fontId="12" fillId="0" borderId="43" xfId="2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3">
    <cellStyle name="Normál" xfId="0" builtinId="0"/>
    <cellStyle name="Normál_SEGEDLETEK" xfId="2" xr:uid="{00000000-0005-0000-0000-000001000000}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2"/>
  <sheetViews>
    <sheetView topLeftCell="A199" workbookViewId="0">
      <selection activeCell="E5" sqref="E5"/>
    </sheetView>
  </sheetViews>
  <sheetFormatPr defaultRowHeight="17.25" customHeight="1" x14ac:dyDescent="0.25"/>
  <cols>
    <col min="1" max="1" width="5.140625" bestFit="1" customWidth="1"/>
    <col min="2" max="2" width="108.42578125" bestFit="1" customWidth="1"/>
    <col min="3" max="3" width="16.28515625" bestFit="1" customWidth="1"/>
    <col min="5" max="5" width="10.85546875" bestFit="1" customWidth="1"/>
  </cols>
  <sheetData>
    <row r="1" spans="1:3" ht="17.25" customHeight="1" x14ac:dyDescent="0.25">
      <c r="A1" s="111"/>
      <c r="B1" s="111"/>
      <c r="C1" s="111"/>
    </row>
    <row r="2" spans="1:3" ht="17.25" customHeight="1" x14ac:dyDescent="0.25">
      <c r="B2" s="2"/>
      <c r="C2" s="126" t="s">
        <v>495</v>
      </c>
    </row>
    <row r="3" spans="1:3" ht="17.25" customHeight="1" x14ac:dyDescent="0.25">
      <c r="A3" s="23"/>
      <c r="B3" s="23"/>
      <c r="C3" s="8" t="s">
        <v>368</v>
      </c>
    </row>
    <row r="4" spans="1:3" ht="17.25" customHeight="1" x14ac:dyDescent="0.25">
      <c r="A4" s="103" t="s">
        <v>482</v>
      </c>
      <c r="B4" s="104"/>
      <c r="C4" s="105"/>
    </row>
    <row r="5" spans="1:3" ht="17.25" customHeight="1" x14ac:dyDescent="0.25">
      <c r="A5" s="106" t="s">
        <v>364</v>
      </c>
      <c r="B5" s="107"/>
      <c r="C5" s="107"/>
    </row>
    <row r="6" spans="1:3" ht="17.25" customHeight="1" x14ac:dyDescent="0.25">
      <c r="A6" s="18">
        <v>1</v>
      </c>
      <c r="B6" s="12" t="s">
        <v>39</v>
      </c>
      <c r="C6" s="19">
        <f>+SUM(C7:C12)</f>
        <v>70266060</v>
      </c>
    </row>
    <row r="7" spans="1:3" ht="17.25" customHeight="1" x14ac:dyDescent="0.25">
      <c r="A7" s="20" t="s">
        <v>21</v>
      </c>
      <c r="B7" s="16" t="s">
        <v>0</v>
      </c>
      <c r="C7" s="21">
        <v>17438482</v>
      </c>
    </row>
    <row r="8" spans="1:3" ht="17.25" customHeight="1" x14ac:dyDescent="0.25">
      <c r="A8" s="20" t="s">
        <v>22</v>
      </c>
      <c r="B8" s="16" t="s">
        <v>1</v>
      </c>
      <c r="C8" s="21">
        <v>33527830</v>
      </c>
    </row>
    <row r="9" spans="1:3" ht="17.25" customHeight="1" x14ac:dyDescent="0.25">
      <c r="A9" s="20" t="s">
        <v>23</v>
      </c>
      <c r="B9" s="16" t="s">
        <v>38</v>
      </c>
      <c r="C9" s="21">
        <f>8451298+8076820+78660</f>
        <v>16606778</v>
      </c>
    </row>
    <row r="10" spans="1:3" ht="17.25" customHeight="1" x14ac:dyDescent="0.25">
      <c r="A10" s="20" t="s">
        <v>24</v>
      </c>
      <c r="B10" s="16" t="s">
        <v>2</v>
      </c>
      <c r="C10" s="21">
        <v>2692970</v>
      </c>
    </row>
    <row r="11" spans="1:3" ht="17.25" customHeight="1" x14ac:dyDescent="0.25">
      <c r="A11" s="20" t="s">
        <v>25</v>
      </c>
      <c r="B11" s="16" t="s">
        <v>3</v>
      </c>
      <c r="C11" s="21">
        <v>0</v>
      </c>
    </row>
    <row r="12" spans="1:3" ht="17.25" customHeight="1" x14ac:dyDescent="0.25">
      <c r="A12" s="20" t="s">
        <v>26</v>
      </c>
      <c r="B12" s="16" t="s">
        <v>4</v>
      </c>
      <c r="C12" s="21">
        <v>0</v>
      </c>
    </row>
    <row r="13" spans="1:3" ht="17.25" customHeight="1" x14ac:dyDescent="0.25">
      <c r="A13" s="18">
        <v>2</v>
      </c>
      <c r="B13" s="12" t="s">
        <v>40</v>
      </c>
      <c r="C13" s="19">
        <f>+C14+C15+C17+C16+C18+C6</f>
        <v>78955190</v>
      </c>
    </row>
    <row r="14" spans="1:3" ht="17.25" customHeight="1" x14ac:dyDescent="0.25">
      <c r="A14" s="20" t="s">
        <v>27</v>
      </c>
      <c r="B14" s="16" t="s">
        <v>5</v>
      </c>
      <c r="C14" s="21">
        <v>0</v>
      </c>
    </row>
    <row r="15" spans="1:3" ht="17.25" customHeight="1" x14ac:dyDescent="0.25">
      <c r="A15" s="20" t="s">
        <v>28</v>
      </c>
      <c r="B15" s="16" t="s">
        <v>6</v>
      </c>
      <c r="C15" s="21">
        <v>0</v>
      </c>
    </row>
    <row r="16" spans="1:3" ht="17.25" customHeight="1" x14ac:dyDescent="0.25">
      <c r="A16" s="20" t="s">
        <v>29</v>
      </c>
      <c r="B16" s="16" t="s">
        <v>37</v>
      </c>
      <c r="C16" s="21">
        <v>0</v>
      </c>
    </row>
    <row r="17" spans="1:3" ht="17.25" customHeight="1" x14ac:dyDescent="0.25">
      <c r="A17" s="20" t="s">
        <v>30</v>
      </c>
      <c r="B17" s="16" t="s">
        <v>36</v>
      </c>
      <c r="C17" s="21">
        <v>0</v>
      </c>
    </row>
    <row r="18" spans="1:3" ht="17.25" customHeight="1" x14ac:dyDescent="0.25">
      <c r="A18" s="20" t="s">
        <v>31</v>
      </c>
      <c r="B18" s="16" t="s">
        <v>35</v>
      </c>
      <c r="C18" s="21">
        <v>8689130</v>
      </c>
    </row>
    <row r="19" spans="1:3" ht="17.25" customHeight="1" x14ac:dyDescent="0.25">
      <c r="A19" s="20" t="s">
        <v>33</v>
      </c>
      <c r="B19" s="16" t="s">
        <v>32</v>
      </c>
      <c r="C19" s="21">
        <v>0</v>
      </c>
    </row>
    <row r="20" spans="1:3" ht="17.25" customHeight="1" x14ac:dyDescent="0.25">
      <c r="A20" s="18">
        <v>3</v>
      </c>
      <c r="B20" s="12" t="s">
        <v>34</v>
      </c>
      <c r="C20" s="19">
        <f>+SUM(C21:C25)</f>
        <v>0</v>
      </c>
    </row>
    <row r="21" spans="1:3" ht="17.25" customHeight="1" x14ac:dyDescent="0.25">
      <c r="A21" s="20" t="s">
        <v>42</v>
      </c>
      <c r="B21" s="16" t="s">
        <v>7</v>
      </c>
      <c r="C21" s="21">
        <v>0</v>
      </c>
    </row>
    <row r="22" spans="1:3" ht="17.25" customHeight="1" x14ac:dyDescent="0.25">
      <c r="A22" s="20" t="s">
        <v>43</v>
      </c>
      <c r="B22" s="16" t="s">
        <v>8</v>
      </c>
      <c r="C22" s="21">
        <v>0</v>
      </c>
    </row>
    <row r="23" spans="1:3" ht="17.25" customHeight="1" x14ac:dyDescent="0.25">
      <c r="A23" s="20" t="s">
        <v>44</v>
      </c>
      <c r="B23" s="16" t="s">
        <v>41</v>
      </c>
      <c r="C23" s="21">
        <v>0</v>
      </c>
    </row>
    <row r="24" spans="1:3" ht="17.25" customHeight="1" x14ac:dyDescent="0.25">
      <c r="A24" s="20" t="s">
        <v>45</v>
      </c>
      <c r="B24" s="16" t="s">
        <v>55</v>
      </c>
      <c r="C24" s="21">
        <v>0</v>
      </c>
    </row>
    <row r="25" spans="1:3" ht="17.25" customHeight="1" x14ac:dyDescent="0.25">
      <c r="A25" s="20" t="s">
        <v>46</v>
      </c>
      <c r="B25" s="16" t="s">
        <v>56</v>
      </c>
      <c r="C25" s="21">
        <v>0</v>
      </c>
    </row>
    <row r="26" spans="1:3" ht="17.25" customHeight="1" x14ac:dyDescent="0.25">
      <c r="A26" s="20" t="s">
        <v>47</v>
      </c>
      <c r="B26" s="16" t="s">
        <v>48</v>
      </c>
      <c r="C26" s="21">
        <v>0</v>
      </c>
    </row>
    <row r="27" spans="1:3" ht="17.25" customHeight="1" x14ac:dyDescent="0.25">
      <c r="A27" s="22" t="s">
        <v>49</v>
      </c>
      <c r="B27" s="12" t="s">
        <v>50</v>
      </c>
      <c r="C27" s="19">
        <f>+SUM(C28:C34)</f>
        <v>36241769</v>
      </c>
    </row>
    <row r="28" spans="1:3" ht="17.25" customHeight="1" x14ac:dyDescent="0.25">
      <c r="A28" s="20" t="s">
        <v>51</v>
      </c>
      <c r="B28" s="16" t="s">
        <v>52</v>
      </c>
      <c r="C28" s="21">
        <v>0</v>
      </c>
    </row>
    <row r="29" spans="1:3" ht="17.25" customHeight="1" x14ac:dyDescent="0.25">
      <c r="A29" s="20" t="s">
        <v>53</v>
      </c>
      <c r="B29" s="16" t="s">
        <v>57</v>
      </c>
      <c r="C29" s="21">
        <v>7348618</v>
      </c>
    </row>
    <row r="30" spans="1:3" ht="17.25" customHeight="1" x14ac:dyDescent="0.25">
      <c r="A30" s="20" t="s">
        <v>54</v>
      </c>
      <c r="B30" s="16" t="s">
        <v>58</v>
      </c>
      <c r="C30" s="21"/>
    </row>
    <row r="31" spans="1:3" ht="17.25" customHeight="1" x14ac:dyDescent="0.25">
      <c r="A31" s="20" t="s">
        <v>60</v>
      </c>
      <c r="B31" s="16" t="s">
        <v>59</v>
      </c>
      <c r="C31" s="21">
        <v>28201351</v>
      </c>
    </row>
    <row r="32" spans="1:3" ht="17.25" customHeight="1" x14ac:dyDescent="0.25">
      <c r="A32" s="20" t="s">
        <v>61</v>
      </c>
      <c r="B32" s="16" t="s">
        <v>62</v>
      </c>
      <c r="C32" s="21">
        <v>0</v>
      </c>
    </row>
    <row r="33" spans="1:3" ht="17.25" customHeight="1" x14ac:dyDescent="0.25">
      <c r="A33" s="20" t="s">
        <v>63</v>
      </c>
      <c r="B33" s="16" t="s">
        <v>65</v>
      </c>
      <c r="C33" s="21">
        <v>0</v>
      </c>
    </row>
    <row r="34" spans="1:3" ht="17.25" customHeight="1" x14ac:dyDescent="0.25">
      <c r="A34" s="20" t="s">
        <v>64</v>
      </c>
      <c r="B34" s="16" t="s">
        <v>66</v>
      </c>
      <c r="C34" s="21">
        <f>60000+300000+331800</f>
        <v>691800</v>
      </c>
    </row>
    <row r="35" spans="1:3" ht="17.25" customHeight="1" x14ac:dyDescent="0.25">
      <c r="A35" s="22" t="s">
        <v>67</v>
      </c>
      <c r="B35" s="12" t="s">
        <v>93</v>
      </c>
      <c r="C35" s="19">
        <f>+SUM(C36:C46)</f>
        <v>28451258</v>
      </c>
    </row>
    <row r="36" spans="1:3" ht="17.25" customHeight="1" x14ac:dyDescent="0.25">
      <c r="A36" s="20" t="s">
        <v>68</v>
      </c>
      <c r="B36" s="16" t="s">
        <v>9</v>
      </c>
      <c r="C36" s="21">
        <v>0</v>
      </c>
    </row>
    <row r="37" spans="1:3" ht="17.25" customHeight="1" x14ac:dyDescent="0.25">
      <c r="A37" s="20" t="s">
        <v>69</v>
      </c>
      <c r="B37" s="16" t="s">
        <v>74</v>
      </c>
      <c r="C37" s="21">
        <v>9169083</v>
      </c>
    </row>
    <row r="38" spans="1:3" ht="17.25" customHeight="1" x14ac:dyDescent="0.25">
      <c r="A38" s="20" t="s">
        <v>70</v>
      </c>
      <c r="B38" s="16" t="s">
        <v>73</v>
      </c>
      <c r="C38" s="21">
        <v>1564056</v>
      </c>
    </row>
    <row r="39" spans="1:3" ht="17.25" customHeight="1" x14ac:dyDescent="0.25">
      <c r="A39" s="20" t="s">
        <v>71</v>
      </c>
      <c r="B39" s="16" t="s">
        <v>72</v>
      </c>
      <c r="C39" s="21">
        <v>0</v>
      </c>
    </row>
    <row r="40" spans="1:3" ht="17.25" customHeight="1" x14ac:dyDescent="0.25">
      <c r="A40" s="20" t="s">
        <v>75</v>
      </c>
      <c r="B40" s="16" t="s">
        <v>10</v>
      </c>
      <c r="C40" s="21">
        <v>11700945</v>
      </c>
    </row>
    <row r="41" spans="1:3" ht="17.25" customHeight="1" x14ac:dyDescent="0.25">
      <c r="A41" s="20" t="s">
        <v>76</v>
      </c>
      <c r="B41" s="16" t="s">
        <v>11</v>
      </c>
      <c r="C41" s="21">
        <v>6017174</v>
      </c>
    </row>
    <row r="42" spans="1:3" ht="17.25" customHeight="1" x14ac:dyDescent="0.25">
      <c r="A42" s="20" t="s">
        <v>77</v>
      </c>
      <c r="B42" s="16" t="s">
        <v>12</v>
      </c>
      <c r="C42" s="21">
        <v>0</v>
      </c>
    </row>
    <row r="43" spans="1:3" ht="17.25" customHeight="1" x14ac:dyDescent="0.25">
      <c r="A43" s="20" t="s">
        <v>78</v>
      </c>
      <c r="B43" s="16" t="s">
        <v>80</v>
      </c>
      <c r="C43" s="21">
        <v>0</v>
      </c>
    </row>
    <row r="44" spans="1:3" ht="17.25" customHeight="1" x14ac:dyDescent="0.25">
      <c r="A44" s="20" t="s">
        <v>79</v>
      </c>
      <c r="B44" s="16" t="s">
        <v>81</v>
      </c>
      <c r="C44" s="21">
        <v>0</v>
      </c>
    </row>
    <row r="45" spans="1:3" ht="17.25" customHeight="1" x14ac:dyDescent="0.25">
      <c r="A45" s="20" t="s">
        <v>83</v>
      </c>
      <c r="B45" s="16" t="s">
        <v>13</v>
      </c>
      <c r="C45" s="21">
        <v>0</v>
      </c>
    </row>
    <row r="46" spans="1:3" ht="17.25" customHeight="1" x14ac:dyDescent="0.25">
      <c r="A46" s="20" t="s">
        <v>84</v>
      </c>
      <c r="B46" s="16" t="s">
        <v>82</v>
      </c>
      <c r="C46" s="21">
        <v>0</v>
      </c>
    </row>
    <row r="47" spans="1:3" ht="17.25" customHeight="1" x14ac:dyDescent="0.25">
      <c r="A47" s="22" t="s">
        <v>85</v>
      </c>
      <c r="B47" s="12" t="s">
        <v>94</v>
      </c>
      <c r="C47" s="19">
        <f>+SUM(C48:C52)</f>
        <v>0</v>
      </c>
    </row>
    <row r="48" spans="1:3" ht="17.25" customHeight="1" x14ac:dyDescent="0.25">
      <c r="A48" s="20" t="s">
        <v>86</v>
      </c>
      <c r="B48" s="16" t="s">
        <v>89</v>
      </c>
      <c r="C48" s="21">
        <v>0</v>
      </c>
    </row>
    <row r="49" spans="1:3" ht="17.25" customHeight="1" x14ac:dyDescent="0.25">
      <c r="A49" s="20" t="s">
        <v>87</v>
      </c>
      <c r="B49" s="16" t="s">
        <v>88</v>
      </c>
      <c r="C49" s="21">
        <v>0</v>
      </c>
    </row>
    <row r="50" spans="1:3" ht="17.25" customHeight="1" x14ac:dyDescent="0.25">
      <c r="A50" s="20" t="s">
        <v>90</v>
      </c>
      <c r="B50" s="16" t="s">
        <v>14</v>
      </c>
      <c r="C50" s="21">
        <v>0</v>
      </c>
    </row>
    <row r="51" spans="1:3" ht="17.25" customHeight="1" x14ac:dyDescent="0.25">
      <c r="A51" s="20" t="s">
        <v>91</v>
      </c>
      <c r="B51" s="16" t="s">
        <v>384</v>
      </c>
      <c r="C51" s="21">
        <v>0</v>
      </c>
    </row>
    <row r="52" spans="1:3" ht="17.25" customHeight="1" x14ac:dyDescent="0.25">
      <c r="A52" s="20" t="s">
        <v>92</v>
      </c>
      <c r="B52" s="16" t="s">
        <v>15</v>
      </c>
      <c r="C52" s="21">
        <v>0</v>
      </c>
    </row>
    <row r="53" spans="1:3" ht="17.25" customHeight="1" x14ac:dyDescent="0.25">
      <c r="A53" s="22" t="s">
        <v>95</v>
      </c>
      <c r="B53" s="12" t="s">
        <v>385</v>
      </c>
      <c r="C53" s="19">
        <f>+SUM(C54:C58)</f>
        <v>8406915</v>
      </c>
    </row>
    <row r="54" spans="1:3" ht="17.25" customHeight="1" x14ac:dyDescent="0.25">
      <c r="A54" s="20" t="s">
        <v>96</v>
      </c>
      <c r="B54" s="16" t="s">
        <v>16</v>
      </c>
      <c r="C54" s="21">
        <v>0</v>
      </c>
    </row>
    <row r="55" spans="1:3" ht="17.25" customHeight="1" x14ac:dyDescent="0.25">
      <c r="A55" s="20" t="s">
        <v>97</v>
      </c>
      <c r="B55" s="16" t="s">
        <v>17</v>
      </c>
      <c r="C55" s="21">
        <v>0</v>
      </c>
    </row>
    <row r="56" spans="1:3" ht="17.25" customHeight="1" x14ac:dyDescent="0.25">
      <c r="A56" s="20" t="s">
        <v>98</v>
      </c>
      <c r="B56" s="16" t="s">
        <v>18</v>
      </c>
      <c r="C56" s="21">
        <v>0</v>
      </c>
    </row>
    <row r="57" spans="1:3" ht="17.25" customHeight="1" x14ac:dyDescent="0.25">
      <c r="A57" s="20" t="s">
        <v>99</v>
      </c>
      <c r="B57" s="16" t="s">
        <v>101</v>
      </c>
      <c r="C57" s="21">
        <v>843405</v>
      </c>
    </row>
    <row r="58" spans="1:3" ht="17.25" customHeight="1" x14ac:dyDescent="0.25">
      <c r="A58" s="20" t="s">
        <v>100</v>
      </c>
      <c r="B58" s="16" t="s">
        <v>102</v>
      </c>
      <c r="C58" s="21">
        <v>7563510</v>
      </c>
    </row>
    <row r="59" spans="1:3" ht="17.25" customHeight="1" x14ac:dyDescent="0.25">
      <c r="A59" s="20" t="s">
        <v>104</v>
      </c>
      <c r="B59" s="16" t="s">
        <v>103</v>
      </c>
      <c r="C59" s="21">
        <v>0</v>
      </c>
    </row>
    <row r="60" spans="1:3" ht="17.25" customHeight="1" x14ac:dyDescent="0.25">
      <c r="A60" s="22" t="s">
        <v>105</v>
      </c>
      <c r="B60" s="12" t="s">
        <v>139</v>
      </c>
      <c r="C60" s="19">
        <f>+SUM(C61:C63)</f>
        <v>6300000</v>
      </c>
    </row>
    <row r="61" spans="1:3" ht="17.25" customHeight="1" x14ac:dyDescent="0.25">
      <c r="A61" s="20" t="s">
        <v>106</v>
      </c>
      <c r="B61" s="16" t="s">
        <v>19</v>
      </c>
      <c r="C61" s="21">
        <v>0</v>
      </c>
    </row>
    <row r="62" spans="1:3" ht="17.25" customHeight="1" x14ac:dyDescent="0.25">
      <c r="A62" s="20" t="s">
        <v>107</v>
      </c>
      <c r="B62" s="16" t="s">
        <v>110</v>
      </c>
      <c r="C62" s="21">
        <v>0</v>
      </c>
    </row>
    <row r="63" spans="1:3" ht="17.25" customHeight="1" x14ac:dyDescent="0.25">
      <c r="A63" s="20" t="s">
        <v>108</v>
      </c>
      <c r="B63" s="16" t="s">
        <v>20</v>
      </c>
      <c r="C63" s="21">
        <v>6300000</v>
      </c>
    </row>
    <row r="64" spans="1:3" ht="17.25" customHeight="1" x14ac:dyDescent="0.25">
      <c r="A64" s="20" t="s">
        <v>112</v>
      </c>
      <c r="B64" s="16" t="s">
        <v>109</v>
      </c>
      <c r="C64" s="21">
        <v>0</v>
      </c>
    </row>
    <row r="65" spans="1:3" ht="17.25" customHeight="1" x14ac:dyDescent="0.25">
      <c r="A65" s="22" t="s">
        <v>111</v>
      </c>
      <c r="B65" s="12" t="s">
        <v>138</v>
      </c>
      <c r="C65" s="19">
        <f>+C60+C53+C47+C35+C27+C20+C13</f>
        <v>158355132</v>
      </c>
    </row>
    <row r="66" spans="1:3" ht="17.25" customHeight="1" x14ac:dyDescent="0.25">
      <c r="A66" s="22" t="s">
        <v>115</v>
      </c>
      <c r="B66" s="12" t="s">
        <v>132</v>
      </c>
      <c r="C66" s="19">
        <f>+SUM(C67:C69)</f>
        <v>0</v>
      </c>
    </row>
    <row r="67" spans="1:3" ht="17.25" customHeight="1" x14ac:dyDescent="0.25">
      <c r="A67" s="20" t="s">
        <v>134</v>
      </c>
      <c r="B67" s="16" t="s">
        <v>133</v>
      </c>
      <c r="C67" s="21">
        <v>0</v>
      </c>
    </row>
    <row r="68" spans="1:3" ht="17.25" customHeight="1" x14ac:dyDescent="0.25">
      <c r="A68" s="20" t="s">
        <v>135</v>
      </c>
      <c r="B68" s="16" t="s">
        <v>113</v>
      </c>
      <c r="C68" s="21">
        <v>0</v>
      </c>
    </row>
    <row r="69" spans="1:3" ht="17.25" customHeight="1" x14ac:dyDescent="0.25">
      <c r="A69" s="20" t="s">
        <v>136</v>
      </c>
      <c r="B69" s="16" t="s">
        <v>114</v>
      </c>
      <c r="C69" s="21">
        <v>0</v>
      </c>
    </row>
    <row r="70" spans="1:3" ht="17.25" customHeight="1" x14ac:dyDescent="0.25">
      <c r="A70" s="22" t="s">
        <v>116</v>
      </c>
      <c r="B70" s="12" t="s">
        <v>137</v>
      </c>
      <c r="C70" s="19">
        <f>SUM(C71:C74)</f>
        <v>0</v>
      </c>
    </row>
    <row r="71" spans="1:3" ht="17.25" customHeight="1" x14ac:dyDescent="0.25">
      <c r="A71" s="20" t="s">
        <v>140</v>
      </c>
      <c r="B71" s="16" t="s">
        <v>142</v>
      </c>
      <c r="C71" s="21">
        <v>0</v>
      </c>
    </row>
    <row r="72" spans="1:3" ht="17.25" customHeight="1" x14ac:dyDescent="0.25">
      <c r="A72" s="20" t="s">
        <v>143</v>
      </c>
      <c r="B72" s="16" t="s">
        <v>141</v>
      </c>
      <c r="C72" s="21">
        <v>0</v>
      </c>
    </row>
    <row r="73" spans="1:3" ht="17.25" customHeight="1" x14ac:dyDescent="0.25">
      <c r="A73" s="20" t="s">
        <v>144</v>
      </c>
      <c r="B73" s="16" t="s">
        <v>145</v>
      </c>
      <c r="C73" s="21">
        <v>0</v>
      </c>
    </row>
    <row r="74" spans="1:3" ht="17.25" customHeight="1" x14ac:dyDescent="0.25">
      <c r="A74" s="20" t="s">
        <v>147</v>
      </c>
      <c r="B74" s="16" t="s">
        <v>146</v>
      </c>
      <c r="C74" s="21">
        <v>0</v>
      </c>
    </row>
    <row r="75" spans="1:3" ht="17.25" customHeight="1" x14ac:dyDescent="0.25">
      <c r="A75" s="22" t="s">
        <v>117</v>
      </c>
      <c r="B75" s="12" t="s">
        <v>148</v>
      </c>
      <c r="C75" s="19">
        <f>SUM(C76:C77)</f>
        <v>1094743003</v>
      </c>
    </row>
    <row r="76" spans="1:3" ht="17.25" customHeight="1" x14ac:dyDescent="0.25">
      <c r="A76" s="20" t="s">
        <v>149</v>
      </c>
      <c r="B76" s="16" t="s">
        <v>118</v>
      </c>
      <c r="C76" s="21">
        <v>1094743003</v>
      </c>
    </row>
    <row r="77" spans="1:3" ht="17.25" customHeight="1" x14ac:dyDescent="0.25">
      <c r="A77" s="20" t="s">
        <v>150</v>
      </c>
      <c r="B77" s="16" t="s">
        <v>120</v>
      </c>
      <c r="C77" s="21">
        <v>0</v>
      </c>
    </row>
    <row r="78" spans="1:3" ht="17.25" customHeight="1" x14ac:dyDescent="0.25">
      <c r="A78" s="22" t="s">
        <v>119</v>
      </c>
      <c r="B78" s="12" t="s">
        <v>387</v>
      </c>
      <c r="C78" s="19">
        <f>SUM(C79:C82)</f>
        <v>48086590</v>
      </c>
    </row>
    <row r="79" spans="1:3" ht="17.25" customHeight="1" x14ac:dyDescent="0.25">
      <c r="A79" s="20" t="s">
        <v>151</v>
      </c>
      <c r="B79" s="16" t="s">
        <v>123</v>
      </c>
      <c r="C79" s="21">
        <v>0</v>
      </c>
    </row>
    <row r="80" spans="1:3" ht="17.25" customHeight="1" x14ac:dyDescent="0.25">
      <c r="A80" s="20" t="s">
        <v>152</v>
      </c>
      <c r="B80" s="16" t="s">
        <v>125</v>
      </c>
      <c r="C80" s="21">
        <v>0</v>
      </c>
    </row>
    <row r="81" spans="1:3" ht="17.25" customHeight="1" x14ac:dyDescent="0.25">
      <c r="A81" s="20" t="s">
        <v>153</v>
      </c>
      <c r="B81" s="16" t="s">
        <v>155</v>
      </c>
      <c r="C81" s="21">
        <v>0</v>
      </c>
    </row>
    <row r="82" spans="1:3" ht="17.25" customHeight="1" x14ac:dyDescent="0.25">
      <c r="A82" s="20" t="s">
        <v>154</v>
      </c>
      <c r="B82" s="16" t="s">
        <v>156</v>
      </c>
      <c r="C82" s="21">
        <v>48086590</v>
      </c>
    </row>
    <row r="83" spans="1:3" ht="17.25" customHeight="1" x14ac:dyDescent="0.25">
      <c r="A83" s="22" t="s">
        <v>121</v>
      </c>
      <c r="B83" s="12" t="s">
        <v>157</v>
      </c>
      <c r="C83" s="19">
        <f>SUM(C84:C87)</f>
        <v>0</v>
      </c>
    </row>
    <row r="84" spans="1:3" ht="17.25" customHeight="1" x14ac:dyDescent="0.25">
      <c r="A84" s="20" t="s">
        <v>159</v>
      </c>
      <c r="B84" s="16" t="s">
        <v>127</v>
      </c>
      <c r="C84" s="21">
        <v>0</v>
      </c>
    </row>
    <row r="85" spans="1:3" ht="17.25" customHeight="1" x14ac:dyDescent="0.25">
      <c r="A85" s="20" t="s">
        <v>160</v>
      </c>
      <c r="B85" s="16" t="s">
        <v>128</v>
      </c>
      <c r="C85" s="21">
        <v>0</v>
      </c>
    </row>
    <row r="86" spans="1:3" ht="17.25" customHeight="1" x14ac:dyDescent="0.25">
      <c r="A86" s="20" t="s">
        <v>161</v>
      </c>
      <c r="B86" s="16" t="s">
        <v>129</v>
      </c>
      <c r="C86" s="21">
        <v>0</v>
      </c>
    </row>
    <row r="87" spans="1:3" ht="17.25" customHeight="1" x14ac:dyDescent="0.25">
      <c r="A87" s="20" t="s">
        <v>162</v>
      </c>
      <c r="B87" s="16" t="s">
        <v>158</v>
      </c>
      <c r="C87" s="21">
        <v>0</v>
      </c>
    </row>
    <row r="88" spans="1:3" ht="17.25" customHeight="1" x14ac:dyDescent="0.25">
      <c r="A88" s="22" t="s">
        <v>122</v>
      </c>
      <c r="B88" s="12" t="s">
        <v>131</v>
      </c>
      <c r="C88" s="19">
        <v>0</v>
      </c>
    </row>
    <row r="89" spans="1:3" ht="17.25" customHeight="1" x14ac:dyDescent="0.25">
      <c r="A89" s="22" t="s">
        <v>124</v>
      </c>
      <c r="B89" s="12" t="s">
        <v>130</v>
      </c>
      <c r="C89" s="19">
        <v>0</v>
      </c>
    </row>
    <row r="90" spans="1:3" ht="17.25" customHeight="1" x14ac:dyDescent="0.25">
      <c r="A90" s="22">
        <v>17</v>
      </c>
      <c r="B90" s="12" t="s">
        <v>163</v>
      </c>
      <c r="C90" s="19">
        <f>+C66+C70+C75+C78+C83+C88+C89</f>
        <v>1142829593</v>
      </c>
    </row>
    <row r="91" spans="1:3" ht="17.25" customHeight="1" x14ac:dyDescent="0.25">
      <c r="A91" s="22" t="s">
        <v>126</v>
      </c>
      <c r="B91" s="12" t="s">
        <v>164</v>
      </c>
      <c r="C91" s="19">
        <f>+C90+C65</f>
        <v>1301184725</v>
      </c>
    </row>
    <row r="93" spans="1:3" ht="17.25" customHeight="1" x14ac:dyDescent="0.25">
      <c r="A93" s="106" t="s">
        <v>363</v>
      </c>
      <c r="B93" s="106"/>
      <c r="C93" s="106"/>
    </row>
    <row r="94" spans="1:3" ht="17.25" customHeight="1" x14ac:dyDescent="0.25">
      <c r="A94" s="12">
        <v>1</v>
      </c>
      <c r="B94" s="12" t="s">
        <v>219</v>
      </c>
      <c r="C94" s="91">
        <f>+C95+C114+C115+C135+C144+C215</f>
        <v>277150954</v>
      </c>
    </row>
    <row r="95" spans="1:3" ht="17.25" customHeight="1" x14ac:dyDescent="0.25">
      <c r="A95" s="14" t="s">
        <v>21</v>
      </c>
      <c r="B95" s="11" t="s">
        <v>220</v>
      </c>
      <c r="C95" s="19">
        <f>+C109+C113</f>
        <v>67616920</v>
      </c>
    </row>
    <row r="96" spans="1:3" ht="17.25" customHeight="1" x14ac:dyDescent="0.25">
      <c r="A96" s="15" t="s">
        <v>221</v>
      </c>
      <c r="B96" s="16" t="s">
        <v>165</v>
      </c>
      <c r="C96" s="21">
        <v>51239897</v>
      </c>
    </row>
    <row r="97" spans="1:3" ht="17.25" customHeight="1" x14ac:dyDescent="0.25">
      <c r="A97" s="15" t="s">
        <v>222</v>
      </c>
      <c r="B97" s="16" t="s">
        <v>166</v>
      </c>
      <c r="C97" s="21">
        <v>0</v>
      </c>
    </row>
    <row r="98" spans="1:3" ht="17.25" customHeight="1" x14ac:dyDescent="0.25">
      <c r="A98" s="15" t="s">
        <v>223</v>
      </c>
      <c r="B98" s="16" t="s">
        <v>167</v>
      </c>
      <c r="C98" s="21">
        <v>0</v>
      </c>
    </row>
    <row r="99" spans="1:3" ht="17.25" customHeight="1" x14ac:dyDescent="0.25">
      <c r="A99" s="15" t="s">
        <v>224</v>
      </c>
      <c r="B99" s="16" t="s">
        <v>168</v>
      </c>
      <c r="C99" s="21">
        <v>0</v>
      </c>
    </row>
    <row r="100" spans="1:3" ht="17.25" customHeight="1" x14ac:dyDescent="0.25">
      <c r="A100" s="15" t="s">
        <v>225</v>
      </c>
      <c r="B100" s="16" t="s">
        <v>169</v>
      </c>
      <c r="C100" s="21">
        <v>0</v>
      </c>
    </row>
    <row r="101" spans="1:3" ht="17.25" customHeight="1" x14ac:dyDescent="0.25">
      <c r="A101" s="15" t="s">
        <v>226</v>
      </c>
      <c r="B101" s="16" t="s">
        <v>170</v>
      </c>
      <c r="C101" s="21">
        <v>1325337</v>
      </c>
    </row>
    <row r="102" spans="1:3" ht="17.25" customHeight="1" x14ac:dyDescent="0.25">
      <c r="A102" s="15" t="s">
        <v>227</v>
      </c>
      <c r="B102" s="16" t="s">
        <v>171</v>
      </c>
      <c r="C102" s="21">
        <v>0</v>
      </c>
    </row>
    <row r="103" spans="1:3" ht="17.25" customHeight="1" x14ac:dyDescent="0.25">
      <c r="A103" s="15" t="s">
        <v>228</v>
      </c>
      <c r="B103" s="16" t="s">
        <v>172</v>
      </c>
      <c r="C103" s="21">
        <v>0</v>
      </c>
    </row>
    <row r="104" spans="1:3" ht="17.25" customHeight="1" x14ac:dyDescent="0.25">
      <c r="A104" s="15" t="s">
        <v>229</v>
      </c>
      <c r="B104" s="16" t="s">
        <v>173</v>
      </c>
      <c r="C104" s="21">
        <v>300000</v>
      </c>
    </row>
    <row r="105" spans="1:3" ht="17.25" customHeight="1" x14ac:dyDescent="0.25">
      <c r="A105" s="15" t="s">
        <v>230</v>
      </c>
      <c r="B105" s="16" t="s">
        <v>174</v>
      </c>
      <c r="C105" s="21">
        <v>0</v>
      </c>
    </row>
    <row r="106" spans="1:3" ht="17.25" customHeight="1" x14ac:dyDescent="0.25">
      <c r="A106" s="15" t="s">
        <v>231</v>
      </c>
      <c r="B106" s="16" t="s">
        <v>175</v>
      </c>
      <c r="C106" s="21">
        <v>0</v>
      </c>
    </row>
    <row r="107" spans="1:3" ht="17.25" customHeight="1" x14ac:dyDescent="0.25">
      <c r="A107" s="15" t="s">
        <v>232</v>
      </c>
      <c r="B107" s="16" t="s">
        <v>176</v>
      </c>
      <c r="C107" s="21">
        <v>0</v>
      </c>
    </row>
    <row r="108" spans="1:3" ht="17.25" customHeight="1" x14ac:dyDescent="0.25">
      <c r="A108" s="15" t="s">
        <v>233</v>
      </c>
      <c r="B108" s="16" t="s">
        <v>373</v>
      </c>
      <c r="C108" s="21">
        <v>1545367</v>
      </c>
    </row>
    <row r="109" spans="1:3" ht="17.25" customHeight="1" x14ac:dyDescent="0.25">
      <c r="A109" s="17" t="s">
        <v>234</v>
      </c>
      <c r="B109" s="12" t="s">
        <v>374</v>
      </c>
      <c r="C109" s="100">
        <f>SUM(C96:C108)</f>
        <v>54410601</v>
      </c>
    </row>
    <row r="110" spans="1:3" ht="17.25" customHeight="1" x14ac:dyDescent="0.25">
      <c r="A110" s="15" t="s">
        <v>235</v>
      </c>
      <c r="B110" s="16" t="s">
        <v>177</v>
      </c>
      <c r="C110" s="21">
        <v>5504376</v>
      </c>
    </row>
    <row r="111" spans="1:3" ht="17.25" customHeight="1" x14ac:dyDescent="0.25">
      <c r="A111" s="15" t="s">
        <v>236</v>
      </c>
      <c r="B111" s="16" t="s">
        <v>178</v>
      </c>
      <c r="C111" s="21">
        <v>7140000</v>
      </c>
    </row>
    <row r="112" spans="1:3" ht="17.25" customHeight="1" x14ac:dyDescent="0.25">
      <c r="A112" s="15" t="s">
        <v>237</v>
      </c>
      <c r="B112" s="16" t="s">
        <v>179</v>
      </c>
      <c r="C112" s="21">
        <v>561943</v>
      </c>
    </row>
    <row r="113" spans="1:3" ht="17.25" customHeight="1" x14ac:dyDescent="0.25">
      <c r="A113" s="17" t="s">
        <v>238</v>
      </c>
      <c r="B113" s="12" t="s">
        <v>375</v>
      </c>
      <c r="C113" s="100">
        <f>+C110+C111+C112</f>
        <v>13206319</v>
      </c>
    </row>
    <row r="114" spans="1:3" ht="17.25" customHeight="1" x14ac:dyDescent="0.25">
      <c r="A114" s="17" t="s">
        <v>22</v>
      </c>
      <c r="B114" s="12" t="s">
        <v>239</v>
      </c>
      <c r="C114" s="19">
        <v>9331848</v>
      </c>
    </row>
    <row r="115" spans="1:3" ht="17.25" customHeight="1" x14ac:dyDescent="0.25">
      <c r="A115" s="17" t="s">
        <v>23</v>
      </c>
      <c r="B115" s="12" t="s">
        <v>240</v>
      </c>
      <c r="C115" s="19">
        <f>SUM(C116:C134)</f>
        <v>114052521</v>
      </c>
    </row>
    <row r="116" spans="1:3" ht="17.25" customHeight="1" x14ac:dyDescent="0.25">
      <c r="A116" s="15" t="s">
        <v>241</v>
      </c>
      <c r="B116" s="16" t="s">
        <v>180</v>
      </c>
      <c r="C116" s="21">
        <v>678288</v>
      </c>
    </row>
    <row r="117" spans="1:3" ht="17.25" customHeight="1" x14ac:dyDescent="0.25">
      <c r="A117" s="15" t="s">
        <v>242</v>
      </c>
      <c r="B117" s="16" t="s">
        <v>181</v>
      </c>
      <c r="C117" s="21">
        <v>31105873</v>
      </c>
    </row>
    <row r="118" spans="1:3" ht="17.25" customHeight="1" x14ac:dyDescent="0.25">
      <c r="A118" s="15" t="s">
        <v>243</v>
      </c>
      <c r="B118" s="16" t="s">
        <v>182</v>
      </c>
      <c r="C118" s="21">
        <v>0</v>
      </c>
    </row>
    <row r="119" spans="1:3" ht="17.25" customHeight="1" x14ac:dyDescent="0.25">
      <c r="A119" s="15" t="s">
        <v>244</v>
      </c>
      <c r="B119" s="16" t="s">
        <v>183</v>
      </c>
      <c r="C119" s="21">
        <v>6537831</v>
      </c>
    </row>
    <row r="120" spans="1:3" ht="17.25" customHeight="1" x14ac:dyDescent="0.25">
      <c r="A120" s="15" t="s">
        <v>245</v>
      </c>
      <c r="B120" s="16" t="s">
        <v>184</v>
      </c>
      <c r="C120" s="21">
        <v>918457</v>
      </c>
    </row>
    <row r="121" spans="1:3" ht="17.25" customHeight="1" x14ac:dyDescent="0.25">
      <c r="A121" s="15" t="s">
        <v>246</v>
      </c>
      <c r="B121" s="16" t="s">
        <v>185</v>
      </c>
      <c r="C121" s="21">
        <v>8131269</v>
      </c>
    </row>
    <row r="122" spans="1:3" ht="17.25" customHeight="1" x14ac:dyDescent="0.25">
      <c r="A122" s="15" t="s">
        <v>247</v>
      </c>
      <c r="B122" s="16" t="s">
        <v>186</v>
      </c>
      <c r="C122" s="21">
        <v>0</v>
      </c>
    </row>
    <row r="123" spans="1:3" ht="17.25" customHeight="1" x14ac:dyDescent="0.25">
      <c r="A123" s="15" t="s">
        <v>248</v>
      </c>
      <c r="B123" s="16" t="s">
        <v>255</v>
      </c>
      <c r="C123" s="21">
        <v>901029</v>
      </c>
    </row>
    <row r="124" spans="1:3" ht="17.25" customHeight="1" x14ac:dyDescent="0.25">
      <c r="A124" s="15" t="s">
        <v>249</v>
      </c>
      <c r="B124" s="16" t="s">
        <v>187</v>
      </c>
      <c r="C124" s="21">
        <v>10645490</v>
      </c>
    </row>
    <row r="125" spans="1:3" ht="17.25" customHeight="1" x14ac:dyDescent="0.25">
      <c r="A125" s="15" t="s">
        <v>250</v>
      </c>
      <c r="B125" s="16" t="s">
        <v>256</v>
      </c>
      <c r="C125" s="21">
        <v>1058155</v>
      </c>
    </row>
    <row r="126" spans="1:3" ht="17.25" customHeight="1" x14ac:dyDescent="0.25">
      <c r="A126" s="15" t="s">
        <v>251</v>
      </c>
      <c r="B126" s="16" t="s">
        <v>188</v>
      </c>
      <c r="C126" s="21">
        <v>9152617</v>
      </c>
    </row>
    <row r="127" spans="1:3" ht="17.25" customHeight="1" x14ac:dyDescent="0.25">
      <c r="A127" s="15" t="s">
        <v>252</v>
      </c>
      <c r="B127" s="16" t="s">
        <v>257</v>
      </c>
      <c r="C127" s="21">
        <v>18666157</v>
      </c>
    </row>
    <row r="128" spans="1:3" ht="17.25" customHeight="1" x14ac:dyDescent="0.25">
      <c r="A128" s="15" t="s">
        <v>253</v>
      </c>
      <c r="B128" s="16" t="s">
        <v>189</v>
      </c>
      <c r="C128" s="21">
        <v>0</v>
      </c>
    </row>
    <row r="129" spans="1:3" ht="17.25" customHeight="1" x14ac:dyDescent="0.25">
      <c r="A129" s="15" t="s">
        <v>254</v>
      </c>
      <c r="B129" s="16" t="s">
        <v>190</v>
      </c>
      <c r="C129" s="21">
        <v>1258750</v>
      </c>
    </row>
    <row r="130" spans="1:3" ht="17.25" customHeight="1" x14ac:dyDescent="0.25">
      <c r="A130" s="15" t="s">
        <v>258</v>
      </c>
      <c r="B130" s="16" t="s">
        <v>191</v>
      </c>
      <c r="C130" s="21">
        <v>14289806</v>
      </c>
    </row>
    <row r="131" spans="1:3" ht="17.25" customHeight="1" x14ac:dyDescent="0.25">
      <c r="A131" s="15" t="s">
        <v>259</v>
      </c>
      <c r="B131" s="16" t="s">
        <v>192</v>
      </c>
      <c r="C131" s="21">
        <v>8034014</v>
      </c>
    </row>
    <row r="132" spans="1:3" ht="17.25" customHeight="1" x14ac:dyDescent="0.25">
      <c r="A132" s="15" t="s">
        <v>260</v>
      </c>
      <c r="B132" s="16" t="s">
        <v>263</v>
      </c>
      <c r="C132" s="21">
        <v>0</v>
      </c>
    </row>
    <row r="133" spans="1:3" ht="17.25" customHeight="1" x14ac:dyDescent="0.25">
      <c r="A133" s="15" t="s">
        <v>261</v>
      </c>
      <c r="B133" s="16" t="s">
        <v>264</v>
      </c>
      <c r="C133" s="21">
        <v>0</v>
      </c>
    </row>
    <row r="134" spans="1:3" ht="17.25" customHeight="1" x14ac:dyDescent="0.25">
      <c r="A134" s="15" t="s">
        <v>262</v>
      </c>
      <c r="B134" s="16" t="s">
        <v>193</v>
      </c>
      <c r="C134" s="21">
        <v>2674785</v>
      </c>
    </row>
    <row r="135" spans="1:3" ht="17.25" customHeight="1" x14ac:dyDescent="0.25">
      <c r="A135" s="17" t="s">
        <v>24</v>
      </c>
      <c r="B135" s="12" t="s">
        <v>265</v>
      </c>
      <c r="C135" s="19">
        <f>SUM(C136:C143)</f>
        <v>176000</v>
      </c>
    </row>
    <row r="136" spans="1:3" ht="17.25" customHeight="1" x14ac:dyDescent="0.25">
      <c r="A136" s="15" t="s">
        <v>266</v>
      </c>
      <c r="B136" s="16" t="s">
        <v>194</v>
      </c>
      <c r="C136" s="21">
        <v>0</v>
      </c>
    </row>
    <row r="137" spans="1:3" ht="17.25" customHeight="1" x14ac:dyDescent="0.25">
      <c r="A137" s="15" t="s">
        <v>267</v>
      </c>
      <c r="B137" s="16" t="s">
        <v>388</v>
      </c>
      <c r="C137" s="21">
        <v>0</v>
      </c>
    </row>
    <row r="138" spans="1:3" ht="17.25" customHeight="1" x14ac:dyDescent="0.25">
      <c r="A138" s="15" t="s">
        <v>268</v>
      </c>
      <c r="B138" s="16" t="s">
        <v>195</v>
      </c>
      <c r="C138" s="21">
        <v>0</v>
      </c>
    </row>
    <row r="139" spans="1:3" ht="17.25" customHeight="1" x14ac:dyDescent="0.25">
      <c r="A139" s="15" t="s">
        <v>269</v>
      </c>
      <c r="B139" s="16" t="s">
        <v>278</v>
      </c>
      <c r="C139" s="21">
        <v>0</v>
      </c>
    </row>
    <row r="140" spans="1:3" ht="17.25" customHeight="1" x14ac:dyDescent="0.25">
      <c r="A140" s="15" t="s">
        <v>270</v>
      </c>
      <c r="B140" s="16" t="s">
        <v>277</v>
      </c>
      <c r="C140" s="21">
        <v>0</v>
      </c>
    </row>
    <row r="141" spans="1:3" ht="17.25" customHeight="1" x14ac:dyDescent="0.25">
      <c r="A141" s="15" t="s">
        <v>271</v>
      </c>
      <c r="B141" s="16" t="s">
        <v>276</v>
      </c>
      <c r="C141" s="21">
        <v>0</v>
      </c>
    </row>
    <row r="142" spans="1:3" ht="17.25" customHeight="1" x14ac:dyDescent="0.25">
      <c r="A142" s="15" t="s">
        <v>272</v>
      </c>
      <c r="B142" s="16" t="s">
        <v>275</v>
      </c>
      <c r="C142" s="21">
        <v>0</v>
      </c>
    </row>
    <row r="143" spans="1:3" ht="17.25" customHeight="1" x14ac:dyDescent="0.25">
      <c r="A143" s="15" t="s">
        <v>273</v>
      </c>
      <c r="B143" s="16" t="s">
        <v>274</v>
      </c>
      <c r="C143" s="21">
        <v>176000</v>
      </c>
    </row>
    <row r="144" spans="1:3" ht="17.25" customHeight="1" x14ac:dyDescent="0.25">
      <c r="A144" s="15" t="s">
        <v>25</v>
      </c>
      <c r="B144" s="12" t="s">
        <v>279</v>
      </c>
      <c r="C144" s="19">
        <f>SUM(C145:C160)</f>
        <v>34608143</v>
      </c>
    </row>
    <row r="145" spans="1:3" ht="17.25" customHeight="1" x14ac:dyDescent="0.25">
      <c r="A145" s="15" t="s">
        <v>281</v>
      </c>
      <c r="B145" s="16" t="s">
        <v>280</v>
      </c>
      <c r="C145" s="21">
        <v>0</v>
      </c>
    </row>
    <row r="146" spans="1:3" ht="17.25" customHeight="1" x14ac:dyDescent="0.25">
      <c r="A146" s="15" t="s">
        <v>282</v>
      </c>
      <c r="B146" s="16" t="s">
        <v>196</v>
      </c>
      <c r="C146" s="21">
        <v>2900805</v>
      </c>
    </row>
    <row r="147" spans="1:3" ht="17.25" customHeight="1" x14ac:dyDescent="0.25">
      <c r="A147" s="15" t="s">
        <v>283</v>
      </c>
      <c r="B147" s="16" t="s">
        <v>197</v>
      </c>
      <c r="C147" s="21">
        <v>0</v>
      </c>
    </row>
    <row r="148" spans="1:3" ht="17.25" customHeight="1" x14ac:dyDescent="0.25">
      <c r="A148" s="15" t="s">
        <v>284</v>
      </c>
      <c r="B148" s="16" t="s">
        <v>198</v>
      </c>
      <c r="C148" s="21">
        <v>0</v>
      </c>
    </row>
    <row r="149" spans="1:3" ht="17.25" customHeight="1" x14ac:dyDescent="0.25">
      <c r="A149" s="15" t="s">
        <v>285</v>
      </c>
      <c r="B149" s="16" t="s">
        <v>376</v>
      </c>
      <c r="C149" s="21">
        <v>0</v>
      </c>
    </row>
    <row r="150" spans="1:3" ht="17.25" customHeight="1" x14ac:dyDescent="0.25">
      <c r="A150" s="15" t="s">
        <v>286</v>
      </c>
      <c r="B150" s="16" t="s">
        <v>199</v>
      </c>
      <c r="C150" s="21">
        <v>0</v>
      </c>
    </row>
    <row r="151" spans="1:3" ht="17.25" customHeight="1" x14ac:dyDescent="0.25">
      <c r="A151" s="15" t="s">
        <v>287</v>
      </c>
      <c r="B151" s="16" t="s">
        <v>377</v>
      </c>
      <c r="C151" s="21">
        <v>0</v>
      </c>
    </row>
    <row r="152" spans="1:3" ht="17.25" customHeight="1" x14ac:dyDescent="0.25">
      <c r="A152" s="15" t="s">
        <v>288</v>
      </c>
      <c r="B152" s="16" t="s">
        <v>378</v>
      </c>
      <c r="C152" s="21">
        <v>0</v>
      </c>
    </row>
    <row r="153" spans="1:3" ht="17.25" customHeight="1" x14ac:dyDescent="0.25">
      <c r="A153" s="15" t="s">
        <v>289</v>
      </c>
      <c r="B153" s="16" t="s">
        <v>379</v>
      </c>
      <c r="C153" s="21">
        <v>26383338</v>
      </c>
    </row>
    <row r="154" spans="1:3" ht="17.25" customHeight="1" x14ac:dyDescent="0.25">
      <c r="A154" s="15" t="s">
        <v>290</v>
      </c>
      <c r="B154" s="16" t="s">
        <v>380</v>
      </c>
      <c r="C154" s="21">
        <v>0</v>
      </c>
    </row>
    <row r="155" spans="1:3" ht="17.25" customHeight="1" x14ac:dyDescent="0.25">
      <c r="A155" s="15" t="s">
        <v>291</v>
      </c>
      <c r="B155" s="16" t="s">
        <v>381</v>
      </c>
      <c r="C155" s="21">
        <v>0</v>
      </c>
    </row>
    <row r="156" spans="1:3" ht="17.25" customHeight="1" x14ac:dyDescent="0.25">
      <c r="A156" s="15" t="s">
        <v>292</v>
      </c>
      <c r="B156" s="16" t="s">
        <v>200</v>
      </c>
      <c r="C156" s="21">
        <v>0</v>
      </c>
    </row>
    <row r="157" spans="1:3" ht="17.25" customHeight="1" x14ac:dyDescent="0.25">
      <c r="A157" s="15" t="s">
        <v>293</v>
      </c>
      <c r="B157" s="16" t="s">
        <v>201</v>
      </c>
      <c r="C157" s="21">
        <v>0</v>
      </c>
    </row>
    <row r="158" spans="1:3" ht="17.25" customHeight="1" x14ac:dyDescent="0.25">
      <c r="A158" s="15" t="s">
        <v>294</v>
      </c>
      <c r="B158" s="16" t="s">
        <v>202</v>
      </c>
      <c r="C158" s="21">
        <v>0</v>
      </c>
    </row>
    <row r="159" spans="1:3" ht="17.25" customHeight="1" x14ac:dyDescent="0.25">
      <c r="A159" s="15" t="s">
        <v>295</v>
      </c>
      <c r="B159" s="16" t="s">
        <v>382</v>
      </c>
      <c r="C159" s="21">
        <v>4100000</v>
      </c>
    </row>
    <row r="160" spans="1:3" ht="17.25" customHeight="1" x14ac:dyDescent="0.25">
      <c r="A160" s="15" t="s">
        <v>296</v>
      </c>
      <c r="B160" s="16" t="s">
        <v>203</v>
      </c>
      <c r="C160" s="21">
        <v>1224000</v>
      </c>
    </row>
    <row r="161" spans="1:3" ht="17.25" customHeight="1" x14ac:dyDescent="0.25">
      <c r="A161" s="17" t="s">
        <v>297</v>
      </c>
      <c r="B161" s="12" t="s">
        <v>298</v>
      </c>
      <c r="C161" s="19">
        <f>+C162+C171+C176</f>
        <v>1024033771</v>
      </c>
    </row>
    <row r="162" spans="1:3" ht="17.25" customHeight="1" x14ac:dyDescent="0.25">
      <c r="A162" s="17" t="s">
        <v>27</v>
      </c>
      <c r="B162" s="12" t="s">
        <v>308</v>
      </c>
      <c r="C162" s="19">
        <f>SUM(C163:C170)</f>
        <v>951420214</v>
      </c>
    </row>
    <row r="163" spans="1:3" ht="17.25" customHeight="1" x14ac:dyDescent="0.25">
      <c r="A163" s="15" t="s">
        <v>299</v>
      </c>
      <c r="B163" s="16" t="s">
        <v>204</v>
      </c>
      <c r="C163" s="21">
        <v>0</v>
      </c>
    </row>
    <row r="164" spans="1:3" ht="17.25" customHeight="1" x14ac:dyDescent="0.25">
      <c r="A164" s="15" t="s">
        <v>300</v>
      </c>
      <c r="B164" s="16" t="s">
        <v>383</v>
      </c>
      <c r="C164" s="21">
        <v>742950300</v>
      </c>
    </row>
    <row r="165" spans="1:3" ht="17.25" customHeight="1" x14ac:dyDescent="0.25">
      <c r="A165" s="15" t="s">
        <v>301</v>
      </c>
      <c r="B165" s="16" t="s">
        <v>205</v>
      </c>
      <c r="C165" s="21">
        <v>0</v>
      </c>
    </row>
    <row r="166" spans="1:3" ht="17.25" customHeight="1" x14ac:dyDescent="0.25">
      <c r="A166" s="15" t="s">
        <v>302</v>
      </c>
      <c r="B166" s="16" t="s">
        <v>206</v>
      </c>
      <c r="C166" s="21">
        <v>0</v>
      </c>
    </row>
    <row r="167" spans="1:3" ht="17.25" customHeight="1" x14ac:dyDescent="0.25">
      <c r="A167" s="15" t="s">
        <v>303</v>
      </c>
      <c r="B167" s="16" t="s">
        <v>207</v>
      </c>
      <c r="C167" s="21">
        <v>6197029</v>
      </c>
    </row>
    <row r="168" spans="1:3" ht="17.25" customHeight="1" x14ac:dyDescent="0.25">
      <c r="A168" s="15" t="s">
        <v>304</v>
      </c>
      <c r="B168" s="16" t="s">
        <v>208</v>
      </c>
      <c r="C168" s="21"/>
    </row>
    <row r="169" spans="1:3" ht="17.25" customHeight="1" x14ac:dyDescent="0.25">
      <c r="A169" s="15" t="s">
        <v>305</v>
      </c>
      <c r="B169" s="16" t="s">
        <v>209</v>
      </c>
      <c r="C169" s="21">
        <v>0</v>
      </c>
    </row>
    <row r="170" spans="1:3" ht="17.25" customHeight="1" x14ac:dyDescent="0.25">
      <c r="A170" s="15" t="s">
        <v>306</v>
      </c>
      <c r="B170" s="16" t="s">
        <v>210</v>
      </c>
      <c r="C170" s="21">
        <v>202272885</v>
      </c>
    </row>
    <row r="171" spans="1:3" ht="17.25" customHeight="1" x14ac:dyDescent="0.25">
      <c r="A171" s="17" t="s">
        <v>28</v>
      </c>
      <c r="B171" s="12" t="s">
        <v>307</v>
      </c>
      <c r="C171" s="19">
        <f>SUM(C172:C175)</f>
        <v>62788558</v>
      </c>
    </row>
    <row r="172" spans="1:3" ht="17.25" customHeight="1" x14ac:dyDescent="0.25">
      <c r="A172" s="15" t="s">
        <v>309</v>
      </c>
      <c r="B172" s="16" t="s">
        <v>211</v>
      </c>
      <c r="C172" s="21">
        <v>49439809</v>
      </c>
    </row>
    <row r="173" spans="1:3" ht="17.25" customHeight="1" x14ac:dyDescent="0.25">
      <c r="A173" s="15" t="s">
        <v>310</v>
      </c>
      <c r="B173" s="16" t="s">
        <v>212</v>
      </c>
      <c r="C173" s="21">
        <v>0</v>
      </c>
    </row>
    <row r="174" spans="1:3" ht="17.25" customHeight="1" x14ac:dyDescent="0.25">
      <c r="A174" s="15" t="s">
        <v>311</v>
      </c>
      <c r="B174" s="16" t="s">
        <v>213</v>
      </c>
      <c r="C174" s="21">
        <v>0</v>
      </c>
    </row>
    <row r="175" spans="1:3" ht="17.25" customHeight="1" x14ac:dyDescent="0.25">
      <c r="A175" s="15" t="s">
        <v>312</v>
      </c>
      <c r="B175" s="16" t="s">
        <v>214</v>
      </c>
      <c r="C175" s="21">
        <v>13348749</v>
      </c>
    </row>
    <row r="176" spans="1:3" ht="17.25" customHeight="1" x14ac:dyDescent="0.25">
      <c r="A176" s="17" t="s">
        <v>29</v>
      </c>
      <c r="B176" s="12" t="s">
        <v>313</v>
      </c>
      <c r="C176" s="19">
        <f>SUM(C177:C186)</f>
        <v>9824999</v>
      </c>
    </row>
    <row r="177" spans="1:3" ht="17.25" customHeight="1" x14ac:dyDescent="0.25">
      <c r="A177" s="15" t="s">
        <v>321</v>
      </c>
      <c r="B177" s="16" t="s">
        <v>215</v>
      </c>
      <c r="C177" s="21">
        <v>0</v>
      </c>
    </row>
    <row r="178" spans="1:3" ht="17.25" customHeight="1" x14ac:dyDescent="0.25">
      <c r="A178" s="15" t="s">
        <v>322</v>
      </c>
      <c r="B178" s="16" t="s">
        <v>314</v>
      </c>
      <c r="C178" s="21">
        <v>0</v>
      </c>
    </row>
    <row r="179" spans="1:3" ht="17.25" customHeight="1" x14ac:dyDescent="0.25">
      <c r="A179" s="15" t="s">
        <v>323</v>
      </c>
      <c r="B179" s="16" t="s">
        <v>315</v>
      </c>
      <c r="C179" s="21">
        <v>0</v>
      </c>
    </row>
    <row r="180" spans="1:3" ht="17.25" customHeight="1" x14ac:dyDescent="0.25">
      <c r="A180" s="15" t="s">
        <v>324</v>
      </c>
      <c r="B180" s="16" t="s">
        <v>316</v>
      </c>
      <c r="C180" s="21">
        <v>9824999</v>
      </c>
    </row>
    <row r="181" spans="1:3" ht="17.25" customHeight="1" x14ac:dyDescent="0.25">
      <c r="A181" s="15" t="s">
        <v>325</v>
      </c>
      <c r="B181" s="16" t="s">
        <v>317</v>
      </c>
      <c r="C181" s="21">
        <v>0</v>
      </c>
    </row>
    <row r="182" spans="1:3" ht="17.25" customHeight="1" x14ac:dyDescent="0.25">
      <c r="A182" s="15" t="s">
        <v>326</v>
      </c>
      <c r="B182" s="16" t="s">
        <v>216</v>
      </c>
      <c r="C182" s="21">
        <v>0</v>
      </c>
    </row>
    <row r="183" spans="1:3" ht="17.25" customHeight="1" x14ac:dyDescent="0.25">
      <c r="A183" s="15" t="s">
        <v>327</v>
      </c>
      <c r="B183" s="16" t="s">
        <v>318</v>
      </c>
      <c r="C183" s="21">
        <v>0</v>
      </c>
    </row>
    <row r="184" spans="1:3" ht="17.25" customHeight="1" x14ac:dyDescent="0.25">
      <c r="A184" s="15" t="s">
        <v>328</v>
      </c>
      <c r="B184" s="16" t="s">
        <v>217</v>
      </c>
      <c r="C184" s="21">
        <v>0</v>
      </c>
    </row>
    <row r="185" spans="1:3" ht="17.25" customHeight="1" x14ac:dyDescent="0.25">
      <c r="A185" s="15" t="s">
        <v>329</v>
      </c>
      <c r="B185" s="16" t="s">
        <v>218</v>
      </c>
      <c r="C185" s="21">
        <v>0</v>
      </c>
    </row>
    <row r="186" spans="1:3" ht="17.25" customHeight="1" x14ac:dyDescent="0.25">
      <c r="A186" s="15" t="s">
        <v>330</v>
      </c>
      <c r="B186" s="16" t="s">
        <v>319</v>
      </c>
      <c r="C186" s="21">
        <v>0</v>
      </c>
    </row>
    <row r="187" spans="1:3" ht="17.25" customHeight="1" x14ac:dyDescent="0.25">
      <c r="A187" s="17" t="s">
        <v>331</v>
      </c>
      <c r="B187" s="12" t="s">
        <v>320</v>
      </c>
      <c r="C187" s="19">
        <f>+C95+C114+C115+C135+C144+C162+C171+C176</f>
        <v>1249819203</v>
      </c>
    </row>
    <row r="188" spans="1:3" ht="17.25" customHeight="1" x14ac:dyDescent="0.25">
      <c r="A188" s="17" t="s">
        <v>49</v>
      </c>
      <c r="B188" s="12" t="s">
        <v>350</v>
      </c>
      <c r="C188" s="21">
        <v>0</v>
      </c>
    </row>
    <row r="189" spans="1:3" ht="17.25" customHeight="1" x14ac:dyDescent="0.25">
      <c r="A189" s="15" t="s">
        <v>51</v>
      </c>
      <c r="B189" s="16" t="s">
        <v>349</v>
      </c>
      <c r="C189" s="21">
        <v>0</v>
      </c>
    </row>
    <row r="190" spans="1:3" ht="17.25" customHeight="1" x14ac:dyDescent="0.25">
      <c r="A190" s="15" t="s">
        <v>61</v>
      </c>
      <c r="B190" s="16" t="s">
        <v>332</v>
      </c>
      <c r="C190" s="21">
        <v>0</v>
      </c>
    </row>
    <row r="191" spans="1:3" ht="17.25" customHeight="1" x14ac:dyDescent="0.25">
      <c r="A191" s="15" t="s">
        <v>63</v>
      </c>
      <c r="B191" s="16" t="s">
        <v>348</v>
      </c>
      <c r="C191" s="21">
        <v>0</v>
      </c>
    </row>
    <row r="192" spans="1:3" ht="17.25" customHeight="1" x14ac:dyDescent="0.25">
      <c r="A192" s="10">
        <v>5</v>
      </c>
      <c r="B192" s="12" t="s">
        <v>351</v>
      </c>
      <c r="C192" s="21">
        <v>0</v>
      </c>
    </row>
    <row r="193" spans="1:3" ht="17.25" customHeight="1" x14ac:dyDescent="0.25">
      <c r="A193" s="15" t="s">
        <v>68</v>
      </c>
      <c r="B193" s="16" t="s">
        <v>352</v>
      </c>
      <c r="C193" s="21">
        <v>0</v>
      </c>
    </row>
    <row r="194" spans="1:3" ht="17.25" customHeight="1" x14ac:dyDescent="0.25">
      <c r="A194" s="15" t="s">
        <v>69</v>
      </c>
      <c r="B194" s="16" t="s">
        <v>333</v>
      </c>
      <c r="C194" s="21">
        <v>0</v>
      </c>
    </row>
    <row r="195" spans="1:3" ht="17.25" customHeight="1" x14ac:dyDescent="0.25">
      <c r="A195" s="15" t="s">
        <v>70</v>
      </c>
      <c r="B195" s="16" t="s">
        <v>334</v>
      </c>
      <c r="C195" s="21">
        <v>0</v>
      </c>
    </row>
    <row r="196" spans="1:3" ht="17.25" customHeight="1" x14ac:dyDescent="0.25">
      <c r="A196" s="15" t="s">
        <v>71</v>
      </c>
      <c r="B196" s="16" t="s">
        <v>353</v>
      </c>
      <c r="C196" s="21">
        <v>0</v>
      </c>
    </row>
    <row r="197" spans="1:3" ht="17.25" customHeight="1" x14ac:dyDescent="0.25">
      <c r="A197" s="15" t="s">
        <v>75</v>
      </c>
      <c r="B197" s="16" t="s">
        <v>335</v>
      </c>
      <c r="C197" s="21">
        <v>0</v>
      </c>
    </row>
    <row r="198" spans="1:3" ht="17.25" customHeight="1" x14ac:dyDescent="0.25">
      <c r="A198" s="15" t="s">
        <v>76</v>
      </c>
      <c r="B198" s="16" t="s">
        <v>354</v>
      </c>
      <c r="C198" s="21">
        <v>0</v>
      </c>
    </row>
    <row r="199" spans="1:3" ht="17.25" customHeight="1" x14ac:dyDescent="0.25">
      <c r="A199" s="17" t="s">
        <v>85</v>
      </c>
      <c r="B199" s="12" t="s">
        <v>355</v>
      </c>
      <c r="C199" s="19">
        <f>SUM(C200:C206)</f>
        <v>51365522</v>
      </c>
    </row>
    <row r="200" spans="1:3" ht="17.25" customHeight="1" x14ac:dyDescent="0.25">
      <c r="A200" s="15" t="s">
        <v>86</v>
      </c>
      <c r="B200" s="16" t="s">
        <v>336</v>
      </c>
      <c r="C200" s="21">
        <v>2810642</v>
      </c>
    </row>
    <row r="201" spans="1:3" ht="17.25" customHeight="1" x14ac:dyDescent="0.25">
      <c r="A201" s="15" t="s">
        <v>87</v>
      </c>
      <c r="B201" s="16" t="s">
        <v>337</v>
      </c>
      <c r="C201" s="21">
        <v>0</v>
      </c>
    </row>
    <row r="202" spans="1:3" ht="17.25" customHeight="1" x14ac:dyDescent="0.25">
      <c r="A202" s="15" t="s">
        <v>90</v>
      </c>
      <c r="B202" s="16" t="s">
        <v>338</v>
      </c>
      <c r="C202" s="21">
        <v>48554880</v>
      </c>
    </row>
    <row r="203" spans="1:3" ht="17.25" customHeight="1" x14ac:dyDescent="0.25">
      <c r="A203" s="15" t="s">
        <v>91</v>
      </c>
      <c r="B203" s="16" t="s">
        <v>339</v>
      </c>
      <c r="C203" s="21">
        <v>0</v>
      </c>
    </row>
    <row r="204" spans="1:3" ht="17.25" customHeight="1" x14ac:dyDescent="0.25">
      <c r="A204" s="15" t="s">
        <v>92</v>
      </c>
      <c r="B204" s="16" t="s">
        <v>340</v>
      </c>
      <c r="C204" s="21">
        <v>0</v>
      </c>
    </row>
    <row r="205" spans="1:3" ht="17.25" customHeight="1" x14ac:dyDescent="0.25">
      <c r="A205" s="15" t="s">
        <v>356</v>
      </c>
      <c r="B205" s="16" t="s">
        <v>341</v>
      </c>
      <c r="C205" s="21">
        <v>0</v>
      </c>
    </row>
    <row r="206" spans="1:3" ht="17.25" customHeight="1" x14ac:dyDescent="0.25">
      <c r="A206" s="15" t="s">
        <v>357</v>
      </c>
      <c r="B206" s="16" t="s">
        <v>358</v>
      </c>
      <c r="C206" s="21">
        <v>0</v>
      </c>
    </row>
    <row r="207" spans="1:3" ht="17.25" customHeight="1" x14ac:dyDescent="0.25">
      <c r="A207" s="17" t="s">
        <v>95</v>
      </c>
      <c r="B207" s="12" t="s">
        <v>361</v>
      </c>
      <c r="C207" s="21">
        <v>0</v>
      </c>
    </row>
    <row r="208" spans="1:3" ht="17.25" customHeight="1" x14ac:dyDescent="0.25">
      <c r="A208" s="15" t="s">
        <v>96</v>
      </c>
      <c r="B208" s="16" t="s">
        <v>342</v>
      </c>
      <c r="C208" s="21">
        <v>0</v>
      </c>
    </row>
    <row r="209" spans="1:3" ht="17.25" customHeight="1" x14ac:dyDescent="0.25">
      <c r="A209" s="15" t="s">
        <v>97</v>
      </c>
      <c r="B209" s="16" t="s">
        <v>343</v>
      </c>
      <c r="C209" s="21">
        <v>0</v>
      </c>
    </row>
    <row r="210" spans="1:3" ht="17.25" customHeight="1" x14ac:dyDescent="0.25">
      <c r="A210" s="15" t="s">
        <v>98</v>
      </c>
      <c r="B210" s="16" t="s">
        <v>360</v>
      </c>
      <c r="C210" s="21">
        <v>0</v>
      </c>
    </row>
    <row r="211" spans="1:3" ht="17.25" customHeight="1" x14ac:dyDescent="0.25">
      <c r="A211" s="15" t="s">
        <v>99</v>
      </c>
      <c r="B211" s="16" t="s">
        <v>344</v>
      </c>
      <c r="C211" s="21">
        <v>0</v>
      </c>
    </row>
    <row r="212" spans="1:3" ht="17.25" customHeight="1" x14ac:dyDescent="0.25">
      <c r="A212" s="15" t="s">
        <v>100</v>
      </c>
      <c r="B212" s="16" t="s">
        <v>359</v>
      </c>
      <c r="C212" s="21">
        <v>0</v>
      </c>
    </row>
    <row r="213" spans="1:3" ht="17.25" customHeight="1" x14ac:dyDescent="0.25">
      <c r="A213" s="17" t="s">
        <v>105</v>
      </c>
      <c r="B213" s="12" t="s">
        <v>345</v>
      </c>
      <c r="C213" s="21">
        <v>0</v>
      </c>
    </row>
    <row r="214" spans="1:3" ht="17.25" customHeight="1" x14ac:dyDescent="0.25">
      <c r="A214" s="17" t="s">
        <v>111</v>
      </c>
      <c r="B214" s="12" t="s">
        <v>346</v>
      </c>
      <c r="C214" s="21">
        <v>0</v>
      </c>
    </row>
    <row r="215" spans="1:3" ht="17.25" customHeight="1" x14ac:dyDescent="0.25">
      <c r="A215" s="17" t="s">
        <v>115</v>
      </c>
      <c r="B215" s="12" t="s">
        <v>362</v>
      </c>
      <c r="C215" s="19">
        <f>+C188+C192+C199+C207+C213+C214</f>
        <v>51365522</v>
      </c>
    </row>
    <row r="216" spans="1:3" ht="17.25" customHeight="1" x14ac:dyDescent="0.25">
      <c r="A216" s="17" t="s">
        <v>116</v>
      </c>
      <c r="B216" s="12" t="s">
        <v>479</v>
      </c>
      <c r="C216" s="19">
        <f>+C215+C187</f>
        <v>1301184725</v>
      </c>
    </row>
    <row r="218" spans="1:3" ht="17.25" customHeight="1" x14ac:dyDescent="0.25">
      <c r="A218" s="108" t="s">
        <v>369</v>
      </c>
      <c r="B218" s="109"/>
      <c r="C218" s="110"/>
    </row>
    <row r="219" spans="1:3" ht="17.25" customHeight="1" x14ac:dyDescent="0.25">
      <c r="A219" s="24"/>
      <c r="B219" s="24"/>
      <c r="C219" s="4"/>
    </row>
    <row r="220" spans="1:3" ht="17.25" customHeight="1" x14ac:dyDescent="0.25">
      <c r="A220" s="10">
        <v>1</v>
      </c>
      <c r="B220" s="11" t="s">
        <v>370</v>
      </c>
      <c r="C220" s="101">
        <f>+C65-C187</f>
        <v>-1091464071</v>
      </c>
    </row>
    <row r="221" spans="1:3" ht="17.25" customHeight="1" x14ac:dyDescent="0.25">
      <c r="A221" s="10">
        <v>2</v>
      </c>
      <c r="B221" s="11" t="s">
        <v>371</v>
      </c>
      <c r="C221" s="101">
        <f>+C90-C215</f>
        <v>1091464071</v>
      </c>
    </row>
    <row r="222" spans="1:3" ht="17.25" customHeight="1" x14ac:dyDescent="0.25">
      <c r="A222" s="11">
        <v>3</v>
      </c>
      <c r="B222" s="11" t="s">
        <v>372</v>
      </c>
      <c r="C222" s="101">
        <f>SUM(C220:C221)</f>
        <v>0</v>
      </c>
    </row>
  </sheetData>
  <mergeCells count="5">
    <mergeCell ref="A4:C4"/>
    <mergeCell ref="A5:C5"/>
    <mergeCell ref="A93:C93"/>
    <mergeCell ref="A218:C218"/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0"/>
  <sheetViews>
    <sheetView workbookViewId="0">
      <selection sqref="A1:C1"/>
    </sheetView>
  </sheetViews>
  <sheetFormatPr defaultRowHeight="15" x14ac:dyDescent="0.25"/>
  <cols>
    <col min="1" max="1" width="5.140625" bestFit="1" customWidth="1"/>
    <col min="2" max="2" width="108.42578125" bestFit="1" customWidth="1"/>
    <col min="3" max="3" width="13.7109375" style="4" bestFit="1" customWidth="1"/>
  </cols>
  <sheetData>
    <row r="1" spans="1:3" x14ac:dyDescent="0.25">
      <c r="A1" s="114" t="s">
        <v>503</v>
      </c>
      <c r="B1" s="114"/>
      <c r="C1" s="114"/>
    </row>
    <row r="2" spans="1:3" x14ac:dyDescent="0.25">
      <c r="A2" s="5"/>
      <c r="B2" s="5"/>
      <c r="C2" s="5" t="s">
        <v>368</v>
      </c>
    </row>
    <row r="3" spans="1:3" x14ac:dyDescent="0.25">
      <c r="A3" s="103" t="s">
        <v>367</v>
      </c>
      <c r="B3" s="104"/>
      <c r="C3" s="105"/>
    </row>
    <row r="4" spans="1:3" x14ac:dyDescent="0.25">
      <c r="A4" s="106" t="s">
        <v>364</v>
      </c>
      <c r="B4" s="107"/>
      <c r="C4" s="107"/>
    </row>
    <row r="5" spans="1:3" x14ac:dyDescent="0.25">
      <c r="A5" s="18">
        <v>1</v>
      </c>
      <c r="B5" s="12" t="s">
        <v>39</v>
      </c>
      <c r="C5" s="19">
        <f>SUM(C6:C11)</f>
        <v>0</v>
      </c>
    </row>
    <row r="6" spans="1:3" x14ac:dyDescent="0.25">
      <c r="A6" s="20" t="s">
        <v>21</v>
      </c>
      <c r="B6" s="16" t="s">
        <v>0</v>
      </c>
      <c r="C6" s="21">
        <v>0</v>
      </c>
    </row>
    <row r="7" spans="1:3" x14ac:dyDescent="0.25">
      <c r="A7" s="20" t="s">
        <v>22</v>
      </c>
      <c r="B7" s="16" t="s">
        <v>1</v>
      </c>
      <c r="C7" s="21">
        <v>0</v>
      </c>
    </row>
    <row r="8" spans="1:3" x14ac:dyDescent="0.25">
      <c r="A8" s="20" t="s">
        <v>23</v>
      </c>
      <c r="B8" s="16" t="s">
        <v>38</v>
      </c>
      <c r="C8" s="21">
        <v>0</v>
      </c>
    </row>
    <row r="9" spans="1:3" x14ac:dyDescent="0.25">
      <c r="A9" s="20" t="s">
        <v>24</v>
      </c>
      <c r="B9" s="16" t="s">
        <v>2</v>
      </c>
      <c r="C9" s="21">
        <v>0</v>
      </c>
    </row>
    <row r="10" spans="1:3" x14ac:dyDescent="0.25">
      <c r="A10" s="20" t="s">
        <v>25</v>
      </c>
      <c r="B10" s="16" t="s">
        <v>3</v>
      </c>
      <c r="C10" s="21">
        <v>0</v>
      </c>
    </row>
    <row r="11" spans="1:3" x14ac:dyDescent="0.25">
      <c r="A11" s="20" t="s">
        <v>26</v>
      </c>
      <c r="B11" s="16" t="s">
        <v>4</v>
      </c>
      <c r="C11" s="21">
        <v>0</v>
      </c>
    </row>
    <row r="12" spans="1:3" x14ac:dyDescent="0.25">
      <c r="A12" s="18">
        <v>2</v>
      </c>
      <c r="B12" s="12" t="s">
        <v>40</v>
      </c>
      <c r="C12" s="19">
        <f>+SUM(C13:C17)</f>
        <v>0</v>
      </c>
    </row>
    <row r="13" spans="1:3" x14ac:dyDescent="0.25">
      <c r="A13" s="20" t="s">
        <v>27</v>
      </c>
      <c r="B13" s="16" t="s">
        <v>5</v>
      </c>
      <c r="C13" s="21">
        <v>0</v>
      </c>
    </row>
    <row r="14" spans="1:3" x14ac:dyDescent="0.25">
      <c r="A14" s="20" t="s">
        <v>28</v>
      </c>
      <c r="B14" s="16" t="s">
        <v>6</v>
      </c>
      <c r="C14" s="21">
        <v>0</v>
      </c>
    </row>
    <row r="15" spans="1:3" x14ac:dyDescent="0.25">
      <c r="A15" s="20" t="s">
        <v>29</v>
      </c>
      <c r="B15" s="16" t="s">
        <v>37</v>
      </c>
      <c r="C15" s="21">
        <v>0</v>
      </c>
    </row>
    <row r="16" spans="1:3" x14ac:dyDescent="0.25">
      <c r="A16" s="20" t="s">
        <v>30</v>
      </c>
      <c r="B16" s="16" t="s">
        <v>36</v>
      </c>
      <c r="C16" s="21">
        <v>0</v>
      </c>
    </row>
    <row r="17" spans="1:3" x14ac:dyDescent="0.25">
      <c r="A17" s="20" t="s">
        <v>31</v>
      </c>
      <c r="B17" s="16" t="s">
        <v>35</v>
      </c>
      <c r="C17" s="21">
        <v>0</v>
      </c>
    </row>
    <row r="18" spans="1:3" x14ac:dyDescent="0.25">
      <c r="A18" s="20" t="s">
        <v>33</v>
      </c>
      <c r="B18" s="16" t="s">
        <v>32</v>
      </c>
      <c r="C18" s="21">
        <v>0</v>
      </c>
    </row>
    <row r="19" spans="1:3" x14ac:dyDescent="0.25">
      <c r="A19" s="18">
        <v>3</v>
      </c>
      <c r="B19" s="12" t="s">
        <v>34</v>
      </c>
      <c r="C19" s="19">
        <f>+SUM(C20:C24)</f>
        <v>0</v>
      </c>
    </row>
    <row r="20" spans="1:3" x14ac:dyDescent="0.25">
      <c r="A20" s="20" t="s">
        <v>42</v>
      </c>
      <c r="B20" s="16" t="s">
        <v>7</v>
      </c>
      <c r="C20" s="21">
        <v>0</v>
      </c>
    </row>
    <row r="21" spans="1:3" x14ac:dyDescent="0.25">
      <c r="A21" s="20" t="s">
        <v>43</v>
      </c>
      <c r="B21" s="16" t="s">
        <v>8</v>
      </c>
      <c r="C21" s="21">
        <v>0</v>
      </c>
    </row>
    <row r="22" spans="1:3" x14ac:dyDescent="0.25">
      <c r="A22" s="20" t="s">
        <v>44</v>
      </c>
      <c r="B22" s="16" t="s">
        <v>41</v>
      </c>
      <c r="C22" s="21">
        <v>0</v>
      </c>
    </row>
    <row r="23" spans="1:3" x14ac:dyDescent="0.25">
      <c r="A23" s="20" t="s">
        <v>45</v>
      </c>
      <c r="B23" s="16" t="s">
        <v>55</v>
      </c>
      <c r="C23" s="21">
        <v>0</v>
      </c>
    </row>
    <row r="24" spans="1:3" x14ac:dyDescent="0.25">
      <c r="A24" s="20" t="s">
        <v>46</v>
      </c>
      <c r="B24" s="16" t="s">
        <v>56</v>
      </c>
      <c r="C24" s="21">
        <v>0</v>
      </c>
    </row>
    <row r="25" spans="1:3" x14ac:dyDescent="0.25">
      <c r="A25" s="20" t="s">
        <v>47</v>
      </c>
      <c r="B25" s="16" t="s">
        <v>48</v>
      </c>
      <c r="C25" s="21">
        <v>0</v>
      </c>
    </row>
    <row r="26" spans="1:3" x14ac:dyDescent="0.25">
      <c r="A26" s="22" t="s">
        <v>49</v>
      </c>
      <c r="B26" s="12" t="s">
        <v>50</v>
      </c>
      <c r="C26" s="19">
        <v>0</v>
      </c>
    </row>
    <row r="27" spans="1:3" x14ac:dyDescent="0.25">
      <c r="A27" s="20" t="s">
        <v>51</v>
      </c>
      <c r="B27" s="16" t="s">
        <v>52</v>
      </c>
      <c r="C27" s="21">
        <v>0</v>
      </c>
    </row>
    <row r="28" spans="1:3" x14ac:dyDescent="0.25">
      <c r="A28" s="20" t="s">
        <v>53</v>
      </c>
      <c r="B28" s="16" t="s">
        <v>57</v>
      </c>
      <c r="C28" s="21">
        <v>0</v>
      </c>
    </row>
    <row r="29" spans="1:3" x14ac:dyDescent="0.25">
      <c r="A29" s="20" t="s">
        <v>54</v>
      </c>
      <c r="B29" s="16" t="s">
        <v>58</v>
      </c>
      <c r="C29" s="21">
        <v>0</v>
      </c>
    </row>
    <row r="30" spans="1:3" x14ac:dyDescent="0.25">
      <c r="A30" s="20" t="s">
        <v>60</v>
      </c>
      <c r="B30" s="16" t="s">
        <v>59</v>
      </c>
      <c r="C30" s="21">
        <v>0</v>
      </c>
    </row>
    <row r="31" spans="1:3" x14ac:dyDescent="0.25">
      <c r="A31" s="20" t="s">
        <v>61</v>
      </c>
      <c r="B31" s="16" t="s">
        <v>62</v>
      </c>
      <c r="C31" s="21">
        <v>0</v>
      </c>
    </row>
    <row r="32" spans="1:3" x14ac:dyDescent="0.25">
      <c r="A32" s="20" t="s">
        <v>63</v>
      </c>
      <c r="B32" s="16" t="s">
        <v>65</v>
      </c>
      <c r="C32" s="21">
        <v>0</v>
      </c>
    </row>
    <row r="33" spans="1:3" x14ac:dyDescent="0.25">
      <c r="A33" s="20" t="s">
        <v>64</v>
      </c>
      <c r="B33" s="16" t="s">
        <v>66</v>
      </c>
      <c r="C33" s="21">
        <v>0</v>
      </c>
    </row>
    <row r="34" spans="1:3" x14ac:dyDescent="0.25">
      <c r="A34" s="22" t="s">
        <v>67</v>
      </c>
      <c r="B34" s="12" t="s">
        <v>93</v>
      </c>
      <c r="C34" s="19">
        <f>+SUM(C35:C45)</f>
        <v>60579</v>
      </c>
    </row>
    <row r="35" spans="1:3" x14ac:dyDescent="0.25">
      <c r="A35" s="20" t="s">
        <v>68</v>
      </c>
      <c r="B35" s="16" t="s">
        <v>9</v>
      </c>
      <c r="C35" s="21">
        <v>0</v>
      </c>
    </row>
    <row r="36" spans="1:3" x14ac:dyDescent="0.25">
      <c r="A36" s="20" t="s">
        <v>69</v>
      </c>
      <c r="B36" s="16" t="s">
        <v>74</v>
      </c>
      <c r="C36" s="21">
        <v>0</v>
      </c>
    </row>
    <row r="37" spans="1:3" x14ac:dyDescent="0.25">
      <c r="A37" s="20" t="s">
        <v>70</v>
      </c>
      <c r="B37" s="16" t="s">
        <v>73</v>
      </c>
      <c r="C37" s="21">
        <v>60579</v>
      </c>
    </row>
    <row r="38" spans="1:3" x14ac:dyDescent="0.25">
      <c r="A38" s="20" t="s">
        <v>71</v>
      </c>
      <c r="B38" s="16" t="s">
        <v>72</v>
      </c>
      <c r="C38" s="21">
        <v>0</v>
      </c>
    </row>
    <row r="39" spans="1:3" x14ac:dyDescent="0.25">
      <c r="A39" s="20" t="s">
        <v>75</v>
      </c>
      <c r="B39" s="16" t="s">
        <v>10</v>
      </c>
      <c r="C39" s="21">
        <v>0</v>
      </c>
    </row>
    <row r="40" spans="1:3" x14ac:dyDescent="0.25">
      <c r="A40" s="20" t="s">
        <v>76</v>
      </c>
      <c r="B40" s="16" t="s">
        <v>11</v>
      </c>
      <c r="C40" s="21">
        <v>0</v>
      </c>
    </row>
    <row r="41" spans="1:3" x14ac:dyDescent="0.25">
      <c r="A41" s="20" t="s">
        <v>77</v>
      </c>
      <c r="B41" s="16" t="s">
        <v>12</v>
      </c>
      <c r="C41" s="21">
        <v>0</v>
      </c>
    </row>
    <row r="42" spans="1:3" x14ac:dyDescent="0.25">
      <c r="A42" s="20" t="s">
        <v>78</v>
      </c>
      <c r="B42" s="16" t="s">
        <v>80</v>
      </c>
      <c r="C42" s="21">
        <v>0</v>
      </c>
    </row>
    <row r="43" spans="1:3" x14ac:dyDescent="0.25">
      <c r="A43" s="20" t="s">
        <v>79</v>
      </c>
      <c r="B43" s="16" t="s">
        <v>81</v>
      </c>
      <c r="C43" s="21">
        <v>0</v>
      </c>
    </row>
    <row r="44" spans="1:3" x14ac:dyDescent="0.25">
      <c r="A44" s="20" t="s">
        <v>83</v>
      </c>
      <c r="B44" s="16" t="s">
        <v>13</v>
      </c>
      <c r="C44" s="21">
        <v>0</v>
      </c>
    </row>
    <row r="45" spans="1:3" x14ac:dyDescent="0.25">
      <c r="A45" s="20" t="s">
        <v>84</v>
      </c>
      <c r="B45" s="16" t="s">
        <v>82</v>
      </c>
      <c r="C45" s="21">
        <v>0</v>
      </c>
    </row>
    <row r="46" spans="1:3" x14ac:dyDescent="0.25">
      <c r="A46" s="22" t="s">
        <v>85</v>
      </c>
      <c r="B46" s="12" t="s">
        <v>94</v>
      </c>
      <c r="C46" s="19">
        <v>0</v>
      </c>
    </row>
    <row r="47" spans="1:3" x14ac:dyDescent="0.25">
      <c r="A47" s="20" t="s">
        <v>86</v>
      </c>
      <c r="B47" s="16" t="s">
        <v>89</v>
      </c>
      <c r="C47" s="21">
        <v>0</v>
      </c>
    </row>
    <row r="48" spans="1:3" x14ac:dyDescent="0.25">
      <c r="A48" s="20" t="s">
        <v>87</v>
      </c>
      <c r="B48" s="16" t="s">
        <v>88</v>
      </c>
      <c r="C48" s="21">
        <v>0</v>
      </c>
    </row>
    <row r="49" spans="1:3" x14ac:dyDescent="0.25">
      <c r="A49" s="20" t="s">
        <v>90</v>
      </c>
      <c r="B49" s="16" t="s">
        <v>14</v>
      </c>
      <c r="C49" s="21">
        <v>0</v>
      </c>
    </row>
    <row r="50" spans="1:3" x14ac:dyDescent="0.25">
      <c r="A50" s="20" t="s">
        <v>91</v>
      </c>
      <c r="B50" s="16" t="s">
        <v>384</v>
      </c>
      <c r="C50" s="21">
        <v>0</v>
      </c>
    </row>
    <row r="51" spans="1:3" x14ac:dyDescent="0.25">
      <c r="A51" s="20" t="s">
        <v>92</v>
      </c>
      <c r="B51" s="16" t="s">
        <v>15</v>
      </c>
      <c r="C51" s="21">
        <v>0</v>
      </c>
    </row>
    <row r="52" spans="1:3" x14ac:dyDescent="0.25">
      <c r="A52" s="22" t="s">
        <v>95</v>
      </c>
      <c r="B52" s="12" t="s">
        <v>394</v>
      </c>
      <c r="C52" s="19">
        <v>0</v>
      </c>
    </row>
    <row r="53" spans="1:3" x14ac:dyDescent="0.25">
      <c r="A53" s="20" t="s">
        <v>96</v>
      </c>
      <c r="B53" s="16" t="s">
        <v>16</v>
      </c>
      <c r="C53" s="21">
        <v>0</v>
      </c>
    </row>
    <row r="54" spans="1:3" x14ac:dyDescent="0.25">
      <c r="A54" s="20" t="s">
        <v>97</v>
      </c>
      <c r="B54" s="16" t="s">
        <v>17</v>
      </c>
      <c r="C54" s="21">
        <v>0</v>
      </c>
    </row>
    <row r="55" spans="1:3" x14ac:dyDescent="0.25">
      <c r="A55" s="20" t="s">
        <v>98</v>
      </c>
      <c r="B55" s="16" t="s">
        <v>18</v>
      </c>
      <c r="C55" s="21">
        <v>0</v>
      </c>
    </row>
    <row r="56" spans="1:3" x14ac:dyDescent="0.25">
      <c r="A56" s="20" t="s">
        <v>99</v>
      </c>
      <c r="B56" s="16" t="s">
        <v>101</v>
      </c>
      <c r="C56" s="21">
        <v>0</v>
      </c>
    </row>
    <row r="57" spans="1:3" x14ac:dyDescent="0.25">
      <c r="A57" s="20" t="s">
        <v>100</v>
      </c>
      <c r="B57" s="16" t="s">
        <v>102</v>
      </c>
      <c r="C57" s="21">
        <v>0</v>
      </c>
    </row>
    <row r="58" spans="1:3" x14ac:dyDescent="0.25">
      <c r="A58" s="20" t="s">
        <v>104</v>
      </c>
      <c r="B58" s="16" t="s">
        <v>103</v>
      </c>
      <c r="C58" s="21">
        <v>0</v>
      </c>
    </row>
    <row r="59" spans="1:3" x14ac:dyDescent="0.25">
      <c r="A59" s="22" t="s">
        <v>105</v>
      </c>
      <c r="B59" s="12" t="s">
        <v>139</v>
      </c>
      <c r="C59" s="19">
        <v>0</v>
      </c>
    </row>
    <row r="60" spans="1:3" x14ac:dyDescent="0.25">
      <c r="A60" s="20" t="s">
        <v>106</v>
      </c>
      <c r="B60" s="16" t="s">
        <v>19</v>
      </c>
      <c r="C60" s="21">
        <v>0</v>
      </c>
    </row>
    <row r="61" spans="1:3" x14ac:dyDescent="0.25">
      <c r="A61" s="20" t="s">
        <v>107</v>
      </c>
      <c r="B61" s="16" t="s">
        <v>110</v>
      </c>
      <c r="C61" s="21">
        <v>0</v>
      </c>
    </row>
    <row r="62" spans="1:3" x14ac:dyDescent="0.25">
      <c r="A62" s="20" t="s">
        <v>108</v>
      </c>
      <c r="B62" s="16" t="s">
        <v>395</v>
      </c>
      <c r="C62" s="21">
        <v>0</v>
      </c>
    </row>
    <row r="63" spans="1:3" x14ac:dyDescent="0.25">
      <c r="A63" s="20" t="s">
        <v>112</v>
      </c>
      <c r="B63" s="16" t="s">
        <v>109</v>
      </c>
      <c r="C63" s="21">
        <v>0</v>
      </c>
    </row>
    <row r="64" spans="1:3" x14ac:dyDescent="0.25">
      <c r="A64" s="22" t="s">
        <v>111</v>
      </c>
      <c r="B64" s="12" t="s">
        <v>138</v>
      </c>
      <c r="C64" s="19">
        <f>+C59+C52+C46+C34+C26+C19+C12</f>
        <v>60579</v>
      </c>
    </row>
    <row r="65" spans="1:3" x14ac:dyDescent="0.25">
      <c r="A65" s="22" t="s">
        <v>115</v>
      </c>
      <c r="B65" s="12" t="s">
        <v>132</v>
      </c>
      <c r="C65" s="19">
        <v>0</v>
      </c>
    </row>
    <row r="66" spans="1:3" x14ac:dyDescent="0.25">
      <c r="A66" s="20" t="s">
        <v>134</v>
      </c>
      <c r="B66" s="16" t="s">
        <v>133</v>
      </c>
      <c r="C66" s="21">
        <v>0</v>
      </c>
    </row>
    <row r="67" spans="1:3" x14ac:dyDescent="0.25">
      <c r="A67" s="20" t="s">
        <v>135</v>
      </c>
      <c r="B67" s="16" t="s">
        <v>113</v>
      </c>
      <c r="C67" s="21">
        <v>0</v>
      </c>
    </row>
    <row r="68" spans="1:3" x14ac:dyDescent="0.25">
      <c r="A68" s="20" t="s">
        <v>136</v>
      </c>
      <c r="B68" s="16" t="s">
        <v>114</v>
      </c>
      <c r="C68" s="21">
        <v>0</v>
      </c>
    </row>
    <row r="69" spans="1:3" x14ac:dyDescent="0.25">
      <c r="A69" s="22" t="s">
        <v>116</v>
      </c>
      <c r="B69" s="12" t="s">
        <v>137</v>
      </c>
      <c r="C69" s="19">
        <v>0</v>
      </c>
    </row>
    <row r="70" spans="1:3" x14ac:dyDescent="0.25">
      <c r="A70" s="20" t="s">
        <v>140</v>
      </c>
      <c r="B70" s="16" t="s">
        <v>142</v>
      </c>
      <c r="C70" s="21">
        <v>0</v>
      </c>
    </row>
    <row r="71" spans="1:3" x14ac:dyDescent="0.25">
      <c r="A71" s="20" t="s">
        <v>143</v>
      </c>
      <c r="B71" s="16" t="s">
        <v>141</v>
      </c>
      <c r="C71" s="21">
        <v>0</v>
      </c>
    </row>
    <row r="72" spans="1:3" x14ac:dyDescent="0.25">
      <c r="A72" s="20" t="s">
        <v>144</v>
      </c>
      <c r="B72" s="16" t="s">
        <v>145</v>
      </c>
      <c r="C72" s="21">
        <v>0</v>
      </c>
    </row>
    <row r="73" spans="1:3" x14ac:dyDescent="0.25">
      <c r="A73" s="20" t="s">
        <v>147</v>
      </c>
      <c r="B73" s="16" t="s">
        <v>146</v>
      </c>
      <c r="C73" s="21">
        <v>0</v>
      </c>
    </row>
    <row r="74" spans="1:3" x14ac:dyDescent="0.25">
      <c r="A74" s="22" t="s">
        <v>117</v>
      </c>
      <c r="B74" s="12" t="s">
        <v>148</v>
      </c>
      <c r="C74" s="19">
        <f>+SUM(C75:C76)</f>
        <v>947193</v>
      </c>
    </row>
    <row r="75" spans="1:3" x14ac:dyDescent="0.25">
      <c r="A75" s="20" t="s">
        <v>149</v>
      </c>
      <c r="B75" s="16" t="s">
        <v>118</v>
      </c>
      <c r="C75" s="21">
        <v>947193</v>
      </c>
    </row>
    <row r="76" spans="1:3" x14ac:dyDescent="0.25">
      <c r="A76" s="20" t="s">
        <v>150</v>
      </c>
      <c r="B76" s="16" t="s">
        <v>120</v>
      </c>
      <c r="C76" s="21">
        <v>0</v>
      </c>
    </row>
    <row r="77" spans="1:3" x14ac:dyDescent="0.25">
      <c r="A77" s="22" t="s">
        <v>119</v>
      </c>
      <c r="B77" s="12" t="s">
        <v>386</v>
      </c>
      <c r="C77" s="19">
        <f>+SUM(C78:C81)</f>
        <v>30584178</v>
      </c>
    </row>
    <row r="78" spans="1:3" x14ac:dyDescent="0.25">
      <c r="A78" s="20" t="s">
        <v>151</v>
      </c>
      <c r="B78" s="16" t="s">
        <v>123</v>
      </c>
      <c r="C78" s="21">
        <v>0</v>
      </c>
    </row>
    <row r="79" spans="1:3" x14ac:dyDescent="0.25">
      <c r="A79" s="20" t="s">
        <v>152</v>
      </c>
      <c r="B79" s="16" t="s">
        <v>125</v>
      </c>
      <c r="C79" s="21">
        <v>0</v>
      </c>
    </row>
    <row r="80" spans="1:3" x14ac:dyDescent="0.25">
      <c r="A80" s="20" t="s">
        <v>153</v>
      </c>
      <c r="B80" s="16" t="s">
        <v>155</v>
      </c>
      <c r="C80" s="21">
        <v>0</v>
      </c>
    </row>
    <row r="81" spans="1:3" x14ac:dyDescent="0.25">
      <c r="A81" s="20" t="s">
        <v>154</v>
      </c>
      <c r="B81" s="16" t="s">
        <v>156</v>
      </c>
      <c r="C81" s="21">
        <v>30584178</v>
      </c>
    </row>
    <row r="82" spans="1:3" x14ac:dyDescent="0.25">
      <c r="A82" s="22" t="s">
        <v>121</v>
      </c>
      <c r="B82" s="12" t="s">
        <v>157</v>
      </c>
      <c r="C82" s="19">
        <v>0</v>
      </c>
    </row>
    <row r="83" spans="1:3" x14ac:dyDescent="0.25">
      <c r="A83" s="20" t="s">
        <v>159</v>
      </c>
      <c r="B83" s="16" t="s">
        <v>127</v>
      </c>
      <c r="C83" s="21">
        <v>0</v>
      </c>
    </row>
    <row r="84" spans="1:3" x14ac:dyDescent="0.25">
      <c r="A84" s="20" t="s">
        <v>160</v>
      </c>
      <c r="B84" s="16" t="s">
        <v>128</v>
      </c>
      <c r="C84" s="21">
        <v>0</v>
      </c>
    </row>
    <row r="85" spans="1:3" x14ac:dyDescent="0.25">
      <c r="A85" s="20" t="s">
        <v>161</v>
      </c>
      <c r="B85" s="16" t="s">
        <v>129</v>
      </c>
      <c r="C85" s="21">
        <v>0</v>
      </c>
    </row>
    <row r="86" spans="1:3" x14ac:dyDescent="0.25">
      <c r="A86" s="20" t="s">
        <v>162</v>
      </c>
      <c r="B86" s="16" t="s">
        <v>158</v>
      </c>
      <c r="C86" s="21">
        <v>0</v>
      </c>
    </row>
    <row r="87" spans="1:3" x14ac:dyDescent="0.25">
      <c r="A87" s="22" t="s">
        <v>122</v>
      </c>
      <c r="B87" s="12" t="s">
        <v>131</v>
      </c>
      <c r="C87" s="19">
        <v>0</v>
      </c>
    </row>
    <row r="88" spans="1:3" x14ac:dyDescent="0.25">
      <c r="A88" s="22" t="s">
        <v>124</v>
      </c>
      <c r="B88" s="12" t="s">
        <v>130</v>
      </c>
      <c r="C88" s="19">
        <v>0</v>
      </c>
    </row>
    <row r="89" spans="1:3" x14ac:dyDescent="0.25">
      <c r="A89" s="22">
        <v>17</v>
      </c>
      <c r="B89" s="12" t="s">
        <v>163</v>
      </c>
      <c r="C89" s="19">
        <f>+C65+C69+C74+C77+C82+C87+C88</f>
        <v>31531371</v>
      </c>
    </row>
    <row r="90" spans="1:3" x14ac:dyDescent="0.25">
      <c r="A90" s="22" t="s">
        <v>126</v>
      </c>
      <c r="B90" s="12" t="s">
        <v>164</v>
      </c>
      <c r="C90" s="19">
        <f>+C89+C64</f>
        <v>31591950</v>
      </c>
    </row>
    <row r="91" spans="1:3" x14ac:dyDescent="0.25">
      <c r="A91" s="3"/>
    </row>
    <row r="92" spans="1:3" x14ac:dyDescent="0.25">
      <c r="A92" s="3"/>
    </row>
    <row r="93" spans="1:3" x14ac:dyDescent="0.25">
      <c r="A93" s="3"/>
    </row>
    <row r="94" spans="1:3" x14ac:dyDescent="0.25">
      <c r="A94" s="3"/>
    </row>
    <row r="95" spans="1:3" x14ac:dyDescent="0.25">
      <c r="A95" s="3"/>
    </row>
    <row r="96" spans="1:3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</sheetData>
  <mergeCells count="3">
    <mergeCell ref="A1:C1"/>
    <mergeCell ref="A4:C4"/>
    <mergeCell ref="A3:C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04"/>
  <sheetViews>
    <sheetView workbookViewId="0">
      <selection sqref="A1:C1"/>
    </sheetView>
  </sheetViews>
  <sheetFormatPr defaultRowHeight="15" x14ac:dyDescent="0.25"/>
  <cols>
    <col min="1" max="1" width="6.140625" style="6" bestFit="1" customWidth="1"/>
    <col min="2" max="2" width="99.140625" bestFit="1" customWidth="1"/>
    <col min="3" max="3" width="14.140625" style="4" bestFit="1" customWidth="1"/>
  </cols>
  <sheetData>
    <row r="1" spans="1:3" x14ac:dyDescent="0.25">
      <c r="A1" s="114" t="s">
        <v>504</v>
      </c>
      <c r="B1" s="114"/>
      <c r="C1" s="114"/>
    </row>
    <row r="2" spans="1:3" x14ac:dyDescent="0.25">
      <c r="A2" s="5"/>
      <c r="B2" s="5"/>
      <c r="C2" s="8" t="s">
        <v>368</v>
      </c>
    </row>
    <row r="3" spans="1:3" x14ac:dyDescent="0.25">
      <c r="A3" s="103" t="s">
        <v>367</v>
      </c>
      <c r="B3" s="104"/>
      <c r="C3" s="105"/>
    </row>
    <row r="4" spans="1:3" x14ac:dyDescent="0.25">
      <c r="A4" s="106" t="s">
        <v>363</v>
      </c>
      <c r="B4" s="106"/>
      <c r="C4" s="106"/>
    </row>
    <row r="5" spans="1:3" x14ac:dyDescent="0.25">
      <c r="A5" s="12">
        <v>1</v>
      </c>
      <c r="B5" s="12" t="s">
        <v>219</v>
      </c>
      <c r="C5" s="91">
        <f>+C6+C25+C26+C46+C55</f>
        <v>30021714</v>
      </c>
    </row>
    <row r="6" spans="1:3" x14ac:dyDescent="0.25">
      <c r="A6" s="14" t="s">
        <v>21</v>
      </c>
      <c r="B6" s="11" t="s">
        <v>220</v>
      </c>
      <c r="C6" s="91">
        <f>+SUM(C7:C24)</f>
        <v>21985765</v>
      </c>
    </row>
    <row r="7" spans="1:3" x14ac:dyDescent="0.25">
      <c r="A7" s="15" t="s">
        <v>221</v>
      </c>
      <c r="B7" s="16" t="s">
        <v>165</v>
      </c>
      <c r="C7" s="91">
        <v>20360428</v>
      </c>
    </row>
    <row r="8" spans="1:3" x14ac:dyDescent="0.25">
      <c r="A8" s="15" t="s">
        <v>222</v>
      </c>
      <c r="B8" s="16" t="s">
        <v>166</v>
      </c>
      <c r="C8" s="91">
        <v>0</v>
      </c>
    </row>
    <row r="9" spans="1:3" x14ac:dyDescent="0.25">
      <c r="A9" s="15" t="s">
        <v>223</v>
      </c>
      <c r="B9" s="16" t="s">
        <v>167</v>
      </c>
      <c r="C9" s="91">
        <v>0</v>
      </c>
    </row>
    <row r="10" spans="1:3" x14ac:dyDescent="0.25">
      <c r="A10" s="15" t="s">
        <v>224</v>
      </c>
      <c r="B10" s="16" t="s">
        <v>168</v>
      </c>
      <c r="C10" s="91">
        <v>0</v>
      </c>
    </row>
    <row r="11" spans="1:3" x14ac:dyDescent="0.25">
      <c r="A11" s="15" t="s">
        <v>225</v>
      </c>
      <c r="B11" s="16" t="s">
        <v>169</v>
      </c>
      <c r="C11" s="91">
        <v>0</v>
      </c>
    </row>
    <row r="12" spans="1:3" x14ac:dyDescent="0.25">
      <c r="A12" s="15" t="s">
        <v>226</v>
      </c>
      <c r="B12" s="16" t="s">
        <v>170</v>
      </c>
      <c r="C12" s="91">
        <v>1325337</v>
      </c>
    </row>
    <row r="13" spans="1:3" x14ac:dyDescent="0.25">
      <c r="A13" s="15" t="s">
        <v>227</v>
      </c>
      <c r="B13" s="16" t="s">
        <v>171</v>
      </c>
      <c r="C13" s="91">
        <v>0</v>
      </c>
    </row>
    <row r="14" spans="1:3" x14ac:dyDescent="0.25">
      <c r="A14" s="15" t="s">
        <v>228</v>
      </c>
      <c r="B14" s="16" t="s">
        <v>172</v>
      </c>
      <c r="C14" s="91">
        <v>0</v>
      </c>
    </row>
    <row r="15" spans="1:3" x14ac:dyDescent="0.25">
      <c r="A15" s="15" t="s">
        <v>229</v>
      </c>
      <c r="B15" s="16" t="s">
        <v>173</v>
      </c>
      <c r="C15" s="91">
        <v>300000</v>
      </c>
    </row>
    <row r="16" spans="1:3" x14ac:dyDescent="0.25">
      <c r="A16" s="15" t="s">
        <v>230</v>
      </c>
      <c r="B16" s="16" t="s">
        <v>174</v>
      </c>
      <c r="C16" s="91">
        <v>0</v>
      </c>
    </row>
    <row r="17" spans="1:3" x14ac:dyDescent="0.25">
      <c r="A17" s="15" t="s">
        <v>231</v>
      </c>
      <c r="B17" s="16" t="s">
        <v>175</v>
      </c>
      <c r="C17" s="91">
        <v>0</v>
      </c>
    </row>
    <row r="18" spans="1:3" x14ac:dyDescent="0.25">
      <c r="A18" s="15" t="s">
        <v>232</v>
      </c>
      <c r="B18" s="16" t="s">
        <v>176</v>
      </c>
      <c r="C18" s="91">
        <v>0</v>
      </c>
    </row>
    <row r="19" spans="1:3" x14ac:dyDescent="0.25">
      <c r="A19" s="15" t="s">
        <v>233</v>
      </c>
      <c r="B19" s="16" t="s">
        <v>373</v>
      </c>
      <c r="C19" s="91">
        <v>0</v>
      </c>
    </row>
    <row r="20" spans="1:3" x14ac:dyDescent="0.25">
      <c r="A20" s="15" t="s">
        <v>234</v>
      </c>
      <c r="B20" s="16" t="s">
        <v>374</v>
      </c>
      <c r="C20" s="91">
        <v>0</v>
      </c>
    </row>
    <row r="21" spans="1:3" x14ac:dyDescent="0.25">
      <c r="A21" s="15" t="s">
        <v>235</v>
      </c>
      <c r="B21" s="16" t="s">
        <v>177</v>
      </c>
      <c r="C21" s="91">
        <v>0</v>
      </c>
    </row>
    <row r="22" spans="1:3" x14ac:dyDescent="0.25">
      <c r="A22" s="15" t="s">
        <v>236</v>
      </c>
      <c r="B22" s="16" t="s">
        <v>178</v>
      </c>
      <c r="C22" s="91">
        <v>0</v>
      </c>
    </row>
    <row r="23" spans="1:3" x14ac:dyDescent="0.25">
      <c r="A23" s="15" t="s">
        <v>237</v>
      </c>
      <c r="B23" s="16" t="s">
        <v>179</v>
      </c>
      <c r="C23" s="91">
        <v>0</v>
      </c>
    </row>
    <row r="24" spans="1:3" x14ac:dyDescent="0.25">
      <c r="A24" s="15" t="s">
        <v>238</v>
      </c>
      <c r="B24" s="16" t="s">
        <v>375</v>
      </c>
      <c r="C24" s="91">
        <v>0</v>
      </c>
    </row>
    <row r="25" spans="1:3" x14ac:dyDescent="0.25">
      <c r="A25" s="17" t="s">
        <v>22</v>
      </c>
      <c r="B25" s="12" t="s">
        <v>239</v>
      </c>
      <c r="C25" s="91">
        <v>3361294</v>
      </c>
    </row>
    <row r="26" spans="1:3" x14ac:dyDescent="0.25">
      <c r="A26" s="17" t="s">
        <v>23</v>
      </c>
      <c r="B26" s="12" t="s">
        <v>240</v>
      </c>
      <c r="C26" s="91">
        <f>+SUM(C27:C45)</f>
        <v>4674655</v>
      </c>
    </row>
    <row r="27" spans="1:3" x14ac:dyDescent="0.25">
      <c r="A27" s="15" t="s">
        <v>241</v>
      </c>
      <c r="B27" s="16" t="s">
        <v>180</v>
      </c>
      <c r="C27" s="91">
        <v>74486</v>
      </c>
    </row>
    <row r="28" spans="1:3" x14ac:dyDescent="0.25">
      <c r="A28" s="15" t="s">
        <v>242</v>
      </c>
      <c r="B28" s="16" t="s">
        <v>181</v>
      </c>
      <c r="C28" s="91">
        <v>804626</v>
      </c>
    </row>
    <row r="29" spans="1:3" x14ac:dyDescent="0.25">
      <c r="A29" s="15" t="s">
        <v>243</v>
      </c>
      <c r="B29" s="16" t="s">
        <v>182</v>
      </c>
      <c r="C29" s="91">
        <v>0</v>
      </c>
    </row>
    <row r="30" spans="1:3" x14ac:dyDescent="0.25">
      <c r="A30" s="15" t="s">
        <v>244</v>
      </c>
      <c r="B30" s="16" t="s">
        <v>183</v>
      </c>
      <c r="C30" s="91">
        <v>53146</v>
      </c>
    </row>
    <row r="31" spans="1:3" x14ac:dyDescent="0.25">
      <c r="A31" s="15" t="s">
        <v>245</v>
      </c>
      <c r="B31" s="16" t="s">
        <v>184</v>
      </c>
      <c r="C31" s="91">
        <v>0</v>
      </c>
    </row>
    <row r="32" spans="1:3" x14ac:dyDescent="0.25">
      <c r="A32" s="15" t="s">
        <v>246</v>
      </c>
      <c r="B32" s="16" t="s">
        <v>185</v>
      </c>
      <c r="C32" s="91">
        <v>1171399</v>
      </c>
    </row>
    <row r="33" spans="1:3" x14ac:dyDescent="0.25">
      <c r="A33" s="15" t="s">
        <v>247</v>
      </c>
      <c r="B33" s="16" t="s">
        <v>186</v>
      </c>
      <c r="C33" s="91">
        <v>0</v>
      </c>
    </row>
    <row r="34" spans="1:3" x14ac:dyDescent="0.25">
      <c r="A34" s="15" t="s">
        <v>248</v>
      </c>
      <c r="B34" s="16" t="s">
        <v>255</v>
      </c>
      <c r="C34" s="91">
        <v>0</v>
      </c>
    </row>
    <row r="35" spans="1:3" x14ac:dyDescent="0.25">
      <c r="A35" s="15" t="s">
        <v>249</v>
      </c>
      <c r="B35" s="16" t="s">
        <v>187</v>
      </c>
      <c r="C35" s="91">
        <v>1000000</v>
      </c>
    </row>
    <row r="36" spans="1:3" x14ac:dyDescent="0.25">
      <c r="A36" s="15" t="s">
        <v>250</v>
      </c>
      <c r="B36" s="16" t="s">
        <v>256</v>
      </c>
      <c r="C36" s="91">
        <v>99174</v>
      </c>
    </row>
    <row r="37" spans="1:3" x14ac:dyDescent="0.25">
      <c r="A37" s="15" t="s">
        <v>251</v>
      </c>
      <c r="B37" s="16" t="s">
        <v>188</v>
      </c>
      <c r="C37" s="91">
        <v>47700</v>
      </c>
    </row>
    <row r="38" spans="1:3" x14ac:dyDescent="0.25">
      <c r="A38" s="15" t="s">
        <v>252</v>
      </c>
      <c r="B38" s="16" t="s">
        <v>257</v>
      </c>
      <c r="C38" s="91">
        <v>480762</v>
      </c>
    </row>
    <row r="39" spans="1:3" x14ac:dyDescent="0.25">
      <c r="A39" s="15" t="s">
        <v>253</v>
      </c>
      <c r="B39" s="16" t="s">
        <v>189</v>
      </c>
      <c r="C39" s="91">
        <v>0</v>
      </c>
    </row>
    <row r="40" spans="1:3" x14ac:dyDescent="0.25">
      <c r="A40" s="15" t="s">
        <v>254</v>
      </c>
      <c r="B40" s="16" t="s">
        <v>190</v>
      </c>
      <c r="C40" s="91">
        <v>30000</v>
      </c>
    </row>
    <row r="41" spans="1:3" x14ac:dyDescent="0.25">
      <c r="A41" s="15" t="s">
        <v>258</v>
      </c>
      <c r="B41" s="16" t="s">
        <v>191</v>
      </c>
      <c r="C41" s="91">
        <v>908362</v>
      </c>
    </row>
    <row r="42" spans="1:3" x14ac:dyDescent="0.25">
      <c r="A42" s="15" t="s">
        <v>259</v>
      </c>
      <c r="B42" s="16" t="s">
        <v>192</v>
      </c>
      <c r="C42" s="91">
        <v>0</v>
      </c>
    </row>
    <row r="43" spans="1:3" x14ac:dyDescent="0.25">
      <c r="A43" s="15" t="s">
        <v>260</v>
      </c>
      <c r="B43" s="16" t="s">
        <v>263</v>
      </c>
      <c r="C43" s="91">
        <v>0</v>
      </c>
    </row>
    <row r="44" spans="1:3" x14ac:dyDescent="0.25">
      <c r="A44" s="15" t="s">
        <v>261</v>
      </c>
      <c r="B44" s="16" t="s">
        <v>264</v>
      </c>
      <c r="C44" s="91">
        <v>0</v>
      </c>
    </row>
    <row r="45" spans="1:3" x14ac:dyDescent="0.25">
      <c r="A45" s="15" t="s">
        <v>262</v>
      </c>
      <c r="B45" s="16" t="s">
        <v>193</v>
      </c>
      <c r="C45" s="91">
        <v>5000</v>
      </c>
    </row>
    <row r="46" spans="1:3" x14ac:dyDescent="0.25">
      <c r="A46" s="17" t="s">
        <v>24</v>
      </c>
      <c r="B46" s="12" t="s">
        <v>265</v>
      </c>
      <c r="C46" s="91">
        <v>0</v>
      </c>
    </row>
    <row r="47" spans="1:3" x14ac:dyDescent="0.25">
      <c r="A47" s="15" t="s">
        <v>266</v>
      </c>
      <c r="B47" s="16" t="s">
        <v>194</v>
      </c>
      <c r="C47" s="91">
        <v>0</v>
      </c>
    </row>
    <row r="48" spans="1:3" x14ac:dyDescent="0.25">
      <c r="A48" s="15" t="s">
        <v>267</v>
      </c>
      <c r="B48" s="16" t="s">
        <v>396</v>
      </c>
      <c r="C48" s="91">
        <v>0</v>
      </c>
    </row>
    <row r="49" spans="1:3" x14ac:dyDescent="0.25">
      <c r="A49" s="15" t="s">
        <v>268</v>
      </c>
      <c r="B49" s="16" t="s">
        <v>195</v>
      </c>
      <c r="C49" s="91">
        <v>0</v>
      </c>
    </row>
    <row r="50" spans="1:3" x14ac:dyDescent="0.25">
      <c r="A50" s="15" t="s">
        <v>269</v>
      </c>
      <c r="B50" s="16" t="s">
        <v>278</v>
      </c>
      <c r="C50" s="91">
        <v>0</v>
      </c>
    </row>
    <row r="51" spans="1:3" x14ac:dyDescent="0.25">
      <c r="A51" s="15" t="s">
        <v>270</v>
      </c>
      <c r="B51" s="16" t="s">
        <v>277</v>
      </c>
      <c r="C51" s="91">
        <v>0</v>
      </c>
    </row>
    <row r="52" spans="1:3" x14ac:dyDescent="0.25">
      <c r="A52" s="15" t="s">
        <v>271</v>
      </c>
      <c r="B52" s="16" t="s">
        <v>276</v>
      </c>
      <c r="C52" s="91">
        <v>0</v>
      </c>
    </row>
    <row r="53" spans="1:3" x14ac:dyDescent="0.25">
      <c r="A53" s="15" t="s">
        <v>272</v>
      </c>
      <c r="B53" s="16" t="s">
        <v>275</v>
      </c>
      <c r="C53" s="91">
        <v>0</v>
      </c>
    </row>
    <row r="54" spans="1:3" x14ac:dyDescent="0.25">
      <c r="A54" s="15" t="s">
        <v>273</v>
      </c>
      <c r="B54" s="16" t="s">
        <v>274</v>
      </c>
      <c r="C54" s="91">
        <v>0</v>
      </c>
    </row>
    <row r="55" spans="1:3" x14ac:dyDescent="0.25">
      <c r="A55" s="15" t="s">
        <v>25</v>
      </c>
      <c r="B55" s="12" t="s">
        <v>279</v>
      </c>
      <c r="C55" s="91">
        <v>0</v>
      </c>
    </row>
    <row r="56" spans="1:3" x14ac:dyDescent="0.25">
      <c r="A56" s="15" t="s">
        <v>281</v>
      </c>
      <c r="B56" s="16" t="s">
        <v>280</v>
      </c>
      <c r="C56" s="91">
        <v>0</v>
      </c>
    </row>
    <row r="57" spans="1:3" x14ac:dyDescent="0.25">
      <c r="A57" s="15" t="s">
        <v>282</v>
      </c>
      <c r="B57" s="16" t="s">
        <v>196</v>
      </c>
      <c r="C57" s="91">
        <v>0</v>
      </c>
    </row>
    <row r="58" spans="1:3" x14ac:dyDescent="0.25">
      <c r="A58" s="15" t="s">
        <v>283</v>
      </c>
      <c r="B58" s="16" t="s">
        <v>197</v>
      </c>
      <c r="C58" s="91">
        <v>0</v>
      </c>
    </row>
    <row r="59" spans="1:3" x14ac:dyDescent="0.25">
      <c r="A59" s="15" t="s">
        <v>284</v>
      </c>
      <c r="B59" s="16" t="s">
        <v>198</v>
      </c>
      <c r="C59" s="91">
        <v>0</v>
      </c>
    </row>
    <row r="60" spans="1:3" x14ac:dyDescent="0.25">
      <c r="A60" s="15" t="s">
        <v>285</v>
      </c>
      <c r="B60" s="16" t="s">
        <v>376</v>
      </c>
      <c r="C60" s="91">
        <v>0</v>
      </c>
    </row>
    <row r="61" spans="1:3" x14ac:dyDescent="0.25">
      <c r="A61" s="15" t="s">
        <v>286</v>
      </c>
      <c r="B61" s="16" t="s">
        <v>199</v>
      </c>
      <c r="C61" s="91">
        <v>0</v>
      </c>
    </row>
    <row r="62" spans="1:3" x14ac:dyDescent="0.25">
      <c r="A62" s="15" t="s">
        <v>287</v>
      </c>
      <c r="B62" s="16" t="s">
        <v>389</v>
      </c>
      <c r="C62" s="91">
        <v>0</v>
      </c>
    </row>
    <row r="63" spans="1:3" x14ac:dyDescent="0.25">
      <c r="A63" s="15" t="s">
        <v>288</v>
      </c>
      <c r="B63" s="16" t="s">
        <v>378</v>
      </c>
      <c r="C63" s="91">
        <v>0</v>
      </c>
    </row>
    <row r="64" spans="1:3" x14ac:dyDescent="0.25">
      <c r="A64" s="15" t="s">
        <v>289</v>
      </c>
      <c r="B64" s="16" t="s">
        <v>390</v>
      </c>
      <c r="C64" s="91">
        <v>0</v>
      </c>
    </row>
    <row r="65" spans="1:3" x14ac:dyDescent="0.25">
      <c r="A65" s="15" t="s">
        <v>290</v>
      </c>
      <c r="B65" s="16" t="s">
        <v>380</v>
      </c>
      <c r="C65" s="91">
        <v>0</v>
      </c>
    </row>
    <row r="66" spans="1:3" x14ac:dyDescent="0.25">
      <c r="A66" s="15" t="s">
        <v>291</v>
      </c>
      <c r="B66" s="16" t="s">
        <v>381</v>
      </c>
      <c r="C66" s="91">
        <v>0</v>
      </c>
    </row>
    <row r="67" spans="1:3" x14ac:dyDescent="0.25">
      <c r="A67" s="15" t="s">
        <v>292</v>
      </c>
      <c r="B67" s="16" t="s">
        <v>200</v>
      </c>
      <c r="C67" s="91">
        <v>0</v>
      </c>
    </row>
    <row r="68" spans="1:3" x14ac:dyDescent="0.25">
      <c r="A68" s="15" t="s">
        <v>293</v>
      </c>
      <c r="B68" s="16" t="s">
        <v>201</v>
      </c>
      <c r="C68" s="91">
        <v>0</v>
      </c>
    </row>
    <row r="69" spans="1:3" x14ac:dyDescent="0.25">
      <c r="A69" s="15" t="s">
        <v>294</v>
      </c>
      <c r="B69" s="16" t="s">
        <v>202</v>
      </c>
      <c r="C69" s="91">
        <v>0</v>
      </c>
    </row>
    <row r="70" spans="1:3" x14ac:dyDescent="0.25">
      <c r="A70" s="15" t="s">
        <v>295</v>
      </c>
      <c r="B70" s="16" t="s">
        <v>382</v>
      </c>
      <c r="C70" s="91">
        <v>0</v>
      </c>
    </row>
    <row r="71" spans="1:3" x14ac:dyDescent="0.25">
      <c r="A71" s="15" t="s">
        <v>296</v>
      </c>
      <c r="B71" s="16" t="s">
        <v>203</v>
      </c>
      <c r="C71" s="91">
        <v>0</v>
      </c>
    </row>
    <row r="72" spans="1:3" x14ac:dyDescent="0.25">
      <c r="A72" s="17" t="s">
        <v>297</v>
      </c>
      <c r="B72" s="12" t="s">
        <v>298</v>
      </c>
      <c r="C72" s="91">
        <f>+C73+C82+C87</f>
        <v>1570236</v>
      </c>
    </row>
    <row r="73" spans="1:3" x14ac:dyDescent="0.25">
      <c r="A73" s="17" t="s">
        <v>27</v>
      </c>
      <c r="B73" s="12" t="s">
        <v>308</v>
      </c>
      <c r="C73" s="91">
        <f>+SUM(C74:C81)</f>
        <v>1570236</v>
      </c>
    </row>
    <row r="74" spans="1:3" x14ac:dyDescent="0.25">
      <c r="A74" s="15" t="s">
        <v>299</v>
      </c>
      <c r="B74" s="16" t="s">
        <v>204</v>
      </c>
      <c r="C74" s="91">
        <v>0</v>
      </c>
    </row>
    <row r="75" spans="1:3" x14ac:dyDescent="0.25">
      <c r="A75" s="15" t="s">
        <v>300</v>
      </c>
      <c r="B75" s="16" t="s">
        <v>393</v>
      </c>
      <c r="C75" s="91">
        <v>0</v>
      </c>
    </row>
    <row r="76" spans="1:3" x14ac:dyDescent="0.25">
      <c r="A76" s="15" t="s">
        <v>301</v>
      </c>
      <c r="B76" s="16" t="s">
        <v>205</v>
      </c>
      <c r="C76" s="91">
        <v>0</v>
      </c>
    </row>
    <row r="77" spans="1:3" x14ac:dyDescent="0.25">
      <c r="A77" s="15" t="s">
        <v>302</v>
      </c>
      <c r="B77" s="16" t="s">
        <v>206</v>
      </c>
      <c r="C77" s="91">
        <v>0</v>
      </c>
    </row>
    <row r="78" spans="1:3" x14ac:dyDescent="0.25">
      <c r="A78" s="15" t="s">
        <v>303</v>
      </c>
      <c r="B78" s="16" t="s">
        <v>207</v>
      </c>
      <c r="C78" s="91">
        <v>1236400</v>
      </c>
    </row>
    <row r="79" spans="1:3" x14ac:dyDescent="0.25">
      <c r="A79" s="15" t="s">
        <v>304</v>
      </c>
      <c r="B79" s="16" t="s">
        <v>208</v>
      </c>
      <c r="C79" s="91">
        <v>0</v>
      </c>
    </row>
    <row r="80" spans="1:3" x14ac:dyDescent="0.25">
      <c r="A80" s="15" t="s">
        <v>305</v>
      </c>
      <c r="B80" s="16" t="s">
        <v>209</v>
      </c>
      <c r="C80" s="91">
        <v>0</v>
      </c>
    </row>
    <row r="81" spans="1:3" x14ac:dyDescent="0.25">
      <c r="A81" s="15" t="s">
        <v>306</v>
      </c>
      <c r="B81" s="16" t="s">
        <v>210</v>
      </c>
      <c r="C81" s="91">
        <v>333836</v>
      </c>
    </row>
    <row r="82" spans="1:3" x14ac:dyDescent="0.25">
      <c r="A82" s="17" t="s">
        <v>28</v>
      </c>
      <c r="B82" s="12" t="s">
        <v>307</v>
      </c>
      <c r="C82" s="91">
        <v>0</v>
      </c>
    </row>
    <row r="83" spans="1:3" x14ac:dyDescent="0.25">
      <c r="A83" s="15" t="s">
        <v>309</v>
      </c>
      <c r="B83" s="16" t="s">
        <v>211</v>
      </c>
      <c r="C83" s="91">
        <v>0</v>
      </c>
    </row>
    <row r="84" spans="1:3" x14ac:dyDescent="0.25">
      <c r="A84" s="15" t="s">
        <v>310</v>
      </c>
      <c r="B84" s="16" t="s">
        <v>212</v>
      </c>
      <c r="C84" s="91">
        <v>0</v>
      </c>
    </row>
    <row r="85" spans="1:3" x14ac:dyDescent="0.25">
      <c r="A85" s="15" t="s">
        <v>311</v>
      </c>
      <c r="B85" s="16" t="s">
        <v>213</v>
      </c>
      <c r="C85" s="91">
        <v>0</v>
      </c>
    </row>
    <row r="86" spans="1:3" x14ac:dyDescent="0.25">
      <c r="A86" s="15" t="s">
        <v>312</v>
      </c>
      <c r="B86" s="16" t="s">
        <v>214</v>
      </c>
      <c r="C86" s="91">
        <v>0</v>
      </c>
    </row>
    <row r="87" spans="1:3" x14ac:dyDescent="0.25">
      <c r="A87" s="17" t="s">
        <v>29</v>
      </c>
      <c r="B87" s="12" t="s">
        <v>313</v>
      </c>
      <c r="C87" s="91">
        <v>0</v>
      </c>
    </row>
    <row r="88" spans="1:3" x14ac:dyDescent="0.25">
      <c r="A88" s="15" t="s">
        <v>321</v>
      </c>
      <c r="B88" s="16" t="s">
        <v>215</v>
      </c>
      <c r="C88" s="91">
        <v>0</v>
      </c>
    </row>
    <row r="89" spans="1:3" x14ac:dyDescent="0.25">
      <c r="A89" s="15" t="s">
        <v>322</v>
      </c>
      <c r="B89" s="16" t="s">
        <v>314</v>
      </c>
      <c r="C89" s="91">
        <v>0</v>
      </c>
    </row>
    <row r="90" spans="1:3" x14ac:dyDescent="0.25">
      <c r="A90" s="15" t="s">
        <v>323</v>
      </c>
      <c r="B90" s="16" t="s">
        <v>315</v>
      </c>
      <c r="C90" s="91">
        <v>0</v>
      </c>
    </row>
    <row r="91" spans="1:3" x14ac:dyDescent="0.25">
      <c r="A91" s="15" t="s">
        <v>324</v>
      </c>
      <c r="B91" s="16" t="s">
        <v>316</v>
      </c>
      <c r="C91" s="91">
        <v>0</v>
      </c>
    </row>
    <row r="92" spans="1:3" x14ac:dyDescent="0.25">
      <c r="A92" s="15" t="s">
        <v>325</v>
      </c>
      <c r="B92" s="16" t="s">
        <v>317</v>
      </c>
      <c r="C92" s="91">
        <v>0</v>
      </c>
    </row>
    <row r="93" spans="1:3" x14ac:dyDescent="0.25">
      <c r="A93" s="15" t="s">
        <v>326</v>
      </c>
      <c r="B93" s="16" t="s">
        <v>216</v>
      </c>
      <c r="C93" s="91">
        <v>0</v>
      </c>
    </row>
    <row r="94" spans="1:3" x14ac:dyDescent="0.25">
      <c r="A94" s="15" t="s">
        <v>327</v>
      </c>
      <c r="B94" s="16" t="s">
        <v>318</v>
      </c>
      <c r="C94" s="91">
        <v>0</v>
      </c>
    </row>
    <row r="95" spans="1:3" x14ac:dyDescent="0.25">
      <c r="A95" s="15" t="s">
        <v>328</v>
      </c>
      <c r="B95" s="16" t="s">
        <v>217</v>
      </c>
      <c r="C95" s="91">
        <v>0</v>
      </c>
    </row>
    <row r="96" spans="1:3" x14ac:dyDescent="0.25">
      <c r="A96" s="15" t="s">
        <v>329</v>
      </c>
      <c r="B96" s="16" t="s">
        <v>218</v>
      </c>
      <c r="C96" s="91">
        <v>0</v>
      </c>
    </row>
    <row r="97" spans="1:3" x14ac:dyDescent="0.25">
      <c r="A97" s="15" t="s">
        <v>330</v>
      </c>
      <c r="B97" s="16" t="s">
        <v>319</v>
      </c>
      <c r="C97" s="91">
        <v>0</v>
      </c>
    </row>
    <row r="98" spans="1:3" x14ac:dyDescent="0.25">
      <c r="A98" s="17" t="s">
        <v>331</v>
      </c>
      <c r="B98" s="12" t="s">
        <v>320</v>
      </c>
      <c r="C98" s="91">
        <f>+C72+C5</f>
        <v>31591950</v>
      </c>
    </row>
    <row r="99" spans="1:3" x14ac:dyDescent="0.25">
      <c r="A99" s="17" t="s">
        <v>49</v>
      </c>
      <c r="B99" s="12" t="s">
        <v>350</v>
      </c>
      <c r="C99" s="91">
        <v>0</v>
      </c>
    </row>
    <row r="100" spans="1:3" x14ac:dyDescent="0.25">
      <c r="A100" s="15" t="s">
        <v>51</v>
      </c>
      <c r="B100" s="16" t="s">
        <v>349</v>
      </c>
      <c r="C100" s="91">
        <v>0</v>
      </c>
    </row>
    <row r="101" spans="1:3" x14ac:dyDescent="0.25">
      <c r="A101" s="15" t="s">
        <v>61</v>
      </c>
      <c r="B101" s="16" t="s">
        <v>332</v>
      </c>
      <c r="C101" s="91">
        <v>0</v>
      </c>
    </row>
    <row r="102" spans="1:3" x14ac:dyDescent="0.25">
      <c r="A102" s="15" t="s">
        <v>63</v>
      </c>
      <c r="B102" s="16" t="s">
        <v>348</v>
      </c>
      <c r="C102" s="91">
        <v>0</v>
      </c>
    </row>
    <row r="103" spans="1:3" x14ac:dyDescent="0.25">
      <c r="A103" s="10">
        <v>5</v>
      </c>
      <c r="B103" s="12" t="s">
        <v>351</v>
      </c>
      <c r="C103" s="91">
        <v>0</v>
      </c>
    </row>
    <row r="104" spans="1:3" x14ac:dyDescent="0.25">
      <c r="A104" s="15" t="s">
        <v>68</v>
      </c>
      <c r="B104" s="16" t="s">
        <v>352</v>
      </c>
      <c r="C104" s="91">
        <v>0</v>
      </c>
    </row>
    <row r="105" spans="1:3" x14ac:dyDescent="0.25">
      <c r="A105" s="15" t="s">
        <v>69</v>
      </c>
      <c r="B105" s="16" t="s">
        <v>333</v>
      </c>
      <c r="C105" s="91">
        <v>0</v>
      </c>
    </row>
    <row r="106" spans="1:3" x14ac:dyDescent="0.25">
      <c r="A106" s="15" t="s">
        <v>70</v>
      </c>
      <c r="B106" s="16" t="s">
        <v>334</v>
      </c>
      <c r="C106" s="91">
        <v>0</v>
      </c>
    </row>
    <row r="107" spans="1:3" x14ac:dyDescent="0.25">
      <c r="A107" s="15" t="s">
        <v>71</v>
      </c>
      <c r="B107" s="16" t="s">
        <v>353</v>
      </c>
      <c r="C107" s="91">
        <v>0</v>
      </c>
    </row>
    <row r="108" spans="1:3" x14ac:dyDescent="0.25">
      <c r="A108" s="15" t="s">
        <v>75</v>
      </c>
      <c r="B108" s="16" t="s">
        <v>335</v>
      </c>
      <c r="C108" s="91">
        <v>0</v>
      </c>
    </row>
    <row r="109" spans="1:3" x14ac:dyDescent="0.25">
      <c r="A109" s="15" t="s">
        <v>76</v>
      </c>
      <c r="B109" s="16" t="s">
        <v>354</v>
      </c>
      <c r="C109" s="91">
        <v>0</v>
      </c>
    </row>
    <row r="110" spans="1:3" x14ac:dyDescent="0.25">
      <c r="A110" s="17" t="s">
        <v>85</v>
      </c>
      <c r="B110" s="12" t="s">
        <v>355</v>
      </c>
      <c r="C110" s="91">
        <v>0</v>
      </c>
    </row>
    <row r="111" spans="1:3" x14ac:dyDescent="0.25">
      <c r="A111" s="15" t="s">
        <v>86</v>
      </c>
      <c r="B111" s="16" t="s">
        <v>336</v>
      </c>
      <c r="C111" s="91">
        <v>0</v>
      </c>
    </row>
    <row r="112" spans="1:3" x14ac:dyDescent="0.25">
      <c r="A112" s="15" t="s">
        <v>87</v>
      </c>
      <c r="B112" s="16" t="s">
        <v>337</v>
      </c>
      <c r="C112" s="91">
        <v>0</v>
      </c>
    </row>
    <row r="113" spans="1:3" x14ac:dyDescent="0.25">
      <c r="A113" s="15" t="s">
        <v>90</v>
      </c>
      <c r="B113" s="16" t="s">
        <v>338</v>
      </c>
      <c r="C113" s="91">
        <v>0</v>
      </c>
    </row>
    <row r="114" spans="1:3" x14ac:dyDescent="0.25">
      <c r="A114" s="15" t="s">
        <v>91</v>
      </c>
      <c r="B114" s="16" t="s">
        <v>339</v>
      </c>
      <c r="C114" s="91">
        <v>0</v>
      </c>
    </row>
    <row r="115" spans="1:3" x14ac:dyDescent="0.25">
      <c r="A115" s="15" t="s">
        <v>92</v>
      </c>
      <c r="B115" s="16" t="s">
        <v>340</v>
      </c>
      <c r="C115" s="91">
        <v>0</v>
      </c>
    </row>
    <row r="116" spans="1:3" x14ac:dyDescent="0.25">
      <c r="A116" s="15" t="s">
        <v>356</v>
      </c>
      <c r="B116" s="16" t="s">
        <v>341</v>
      </c>
      <c r="C116" s="91">
        <v>0</v>
      </c>
    </row>
    <row r="117" spans="1:3" x14ac:dyDescent="0.25">
      <c r="A117" s="15" t="s">
        <v>357</v>
      </c>
      <c r="B117" s="16" t="s">
        <v>358</v>
      </c>
      <c r="C117" s="91">
        <v>0</v>
      </c>
    </row>
    <row r="118" spans="1:3" x14ac:dyDescent="0.25">
      <c r="A118" s="17" t="s">
        <v>95</v>
      </c>
      <c r="B118" s="12" t="s">
        <v>361</v>
      </c>
      <c r="C118" s="91">
        <v>0</v>
      </c>
    </row>
    <row r="119" spans="1:3" x14ac:dyDescent="0.25">
      <c r="A119" s="15" t="s">
        <v>96</v>
      </c>
      <c r="B119" s="16" t="s">
        <v>342</v>
      </c>
      <c r="C119" s="91">
        <v>0</v>
      </c>
    </row>
    <row r="120" spans="1:3" x14ac:dyDescent="0.25">
      <c r="A120" s="15" t="s">
        <v>97</v>
      </c>
      <c r="B120" s="16" t="s">
        <v>343</v>
      </c>
      <c r="C120" s="91">
        <v>0</v>
      </c>
    </row>
    <row r="121" spans="1:3" x14ac:dyDescent="0.25">
      <c r="A121" s="15" t="s">
        <v>98</v>
      </c>
      <c r="B121" s="16" t="s">
        <v>360</v>
      </c>
      <c r="C121" s="91">
        <v>0</v>
      </c>
    </row>
    <row r="122" spans="1:3" x14ac:dyDescent="0.25">
      <c r="A122" s="15" t="s">
        <v>99</v>
      </c>
      <c r="B122" s="16" t="s">
        <v>344</v>
      </c>
      <c r="C122" s="91">
        <v>0</v>
      </c>
    </row>
    <row r="123" spans="1:3" x14ac:dyDescent="0.25">
      <c r="A123" s="15" t="s">
        <v>100</v>
      </c>
      <c r="B123" s="16" t="s">
        <v>359</v>
      </c>
      <c r="C123" s="91">
        <v>0</v>
      </c>
    </row>
    <row r="124" spans="1:3" x14ac:dyDescent="0.25">
      <c r="A124" s="17" t="s">
        <v>105</v>
      </c>
      <c r="B124" s="12" t="s">
        <v>345</v>
      </c>
      <c r="C124" s="91">
        <v>0</v>
      </c>
    </row>
    <row r="125" spans="1:3" x14ac:dyDescent="0.25">
      <c r="A125" s="17" t="s">
        <v>111</v>
      </c>
      <c r="B125" s="12" t="s">
        <v>346</v>
      </c>
      <c r="C125" s="91">
        <v>0</v>
      </c>
    </row>
    <row r="126" spans="1:3" x14ac:dyDescent="0.25">
      <c r="A126" s="17" t="s">
        <v>347</v>
      </c>
      <c r="B126" s="12" t="s">
        <v>362</v>
      </c>
      <c r="C126" s="91">
        <v>0</v>
      </c>
    </row>
    <row r="127" spans="1:3" x14ac:dyDescent="0.25">
      <c r="A127" s="17" t="s">
        <v>116</v>
      </c>
      <c r="B127" s="12" t="s">
        <v>479</v>
      </c>
      <c r="C127" s="19">
        <f>+C98+C126</f>
        <v>31591950</v>
      </c>
    </row>
    <row r="128" spans="1:3" x14ac:dyDescent="0.25">
      <c r="A128" s="7"/>
    </row>
    <row r="129" spans="1:3" x14ac:dyDescent="0.25">
      <c r="A129" s="108" t="s">
        <v>369</v>
      </c>
      <c r="B129" s="109"/>
      <c r="C129" s="110"/>
    </row>
    <row r="130" spans="1:3" x14ac:dyDescent="0.25">
      <c r="A130" s="90"/>
      <c r="B130" s="90"/>
      <c r="C130"/>
    </row>
    <row r="131" spans="1:3" x14ac:dyDescent="0.25">
      <c r="A131" s="10">
        <v>1</v>
      </c>
      <c r="B131" s="11" t="s">
        <v>370</v>
      </c>
      <c r="C131" s="101">
        <f>+'8.1'!C64-'8.2'!C98</f>
        <v>-31531371</v>
      </c>
    </row>
    <row r="132" spans="1:3" x14ac:dyDescent="0.25">
      <c r="A132" s="10">
        <v>2</v>
      </c>
      <c r="B132" s="11" t="s">
        <v>371</v>
      </c>
      <c r="C132" s="101">
        <f>+'8.1'!C89-'8.2'!C126</f>
        <v>31531371</v>
      </c>
    </row>
    <row r="133" spans="1:3" x14ac:dyDescent="0.25">
      <c r="A133" s="10">
        <v>3</v>
      </c>
      <c r="B133" s="11" t="s">
        <v>372</v>
      </c>
      <c r="C133" s="101">
        <f>SUM(C131:C132)</f>
        <v>0</v>
      </c>
    </row>
    <row r="134" spans="1:3" x14ac:dyDescent="0.25">
      <c r="A134" s="7"/>
    </row>
    <row r="135" spans="1:3" x14ac:dyDescent="0.25">
      <c r="A135" s="7"/>
    </row>
    <row r="136" spans="1:3" x14ac:dyDescent="0.25">
      <c r="A136" s="7"/>
    </row>
    <row r="137" spans="1:3" x14ac:dyDescent="0.25">
      <c r="A137" s="7"/>
    </row>
    <row r="138" spans="1:3" x14ac:dyDescent="0.25">
      <c r="A138" s="7"/>
    </row>
    <row r="139" spans="1:3" x14ac:dyDescent="0.25">
      <c r="A139" s="7"/>
    </row>
    <row r="140" spans="1:3" x14ac:dyDescent="0.25">
      <c r="A140" s="7"/>
    </row>
    <row r="141" spans="1:3" x14ac:dyDescent="0.25">
      <c r="A141" s="7"/>
    </row>
    <row r="142" spans="1:3" x14ac:dyDescent="0.25">
      <c r="A142" s="7"/>
    </row>
    <row r="143" spans="1:3" x14ac:dyDescent="0.25">
      <c r="A143" s="7"/>
    </row>
    <row r="144" spans="1:3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</sheetData>
  <mergeCells count="4">
    <mergeCell ref="A1:C1"/>
    <mergeCell ref="A4:C4"/>
    <mergeCell ref="A3:C3"/>
    <mergeCell ref="A129:C1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4"/>
  <sheetViews>
    <sheetView workbookViewId="0">
      <selection activeCell="J8" sqref="J8"/>
    </sheetView>
  </sheetViews>
  <sheetFormatPr defaultRowHeight="15" x14ac:dyDescent="0.25"/>
  <cols>
    <col min="1" max="1" width="5" bestFit="1" customWidth="1"/>
    <col min="2" max="2" width="22.42578125" bestFit="1" customWidth="1"/>
    <col min="3" max="3" width="20.28515625" bestFit="1" customWidth="1"/>
    <col min="4" max="7" width="6.140625" bestFit="1" customWidth="1"/>
    <col min="8" max="8" width="11.28515625" bestFit="1" customWidth="1"/>
  </cols>
  <sheetData>
    <row r="2" spans="1:8" x14ac:dyDescent="0.25">
      <c r="A2" s="112"/>
      <c r="B2" s="112"/>
      <c r="C2" s="112"/>
      <c r="D2" s="112"/>
      <c r="E2" s="112"/>
      <c r="F2" s="112"/>
      <c r="G2" s="112"/>
      <c r="H2" s="112"/>
    </row>
    <row r="5" spans="1:8" x14ac:dyDescent="0.25">
      <c r="A5" s="124" t="s">
        <v>496</v>
      </c>
      <c r="B5" s="114"/>
      <c r="C5" s="114"/>
      <c r="D5" s="114"/>
      <c r="E5" s="114"/>
      <c r="F5" s="114"/>
      <c r="G5" s="114"/>
      <c r="H5" s="114"/>
    </row>
    <row r="7" spans="1:8" ht="27.75" customHeight="1" x14ac:dyDescent="0.25">
      <c r="A7" s="113" t="s">
        <v>434</v>
      </c>
      <c r="B7" s="113"/>
      <c r="C7" s="113"/>
      <c r="D7" s="113"/>
      <c r="E7" s="113"/>
      <c r="F7" s="113"/>
      <c r="G7" s="113"/>
      <c r="H7" s="113"/>
    </row>
    <row r="8" spans="1:8" ht="15.75" thickBot="1" x14ac:dyDescent="0.3">
      <c r="A8" s="25"/>
      <c r="B8" s="26"/>
      <c r="C8" s="26"/>
      <c r="D8" s="26"/>
      <c r="E8" s="26"/>
      <c r="F8" s="26"/>
      <c r="G8" s="26"/>
      <c r="H8" s="27" t="s">
        <v>433</v>
      </c>
    </row>
    <row r="9" spans="1:8" ht="15.75" x14ac:dyDescent="0.25">
      <c r="A9" s="115" t="s">
        <v>398</v>
      </c>
      <c r="B9" s="117" t="s">
        <v>399</v>
      </c>
      <c r="C9" s="119" t="s">
        <v>400</v>
      </c>
      <c r="D9" s="121" t="s">
        <v>401</v>
      </c>
      <c r="E9" s="122"/>
      <c r="F9" s="122"/>
      <c r="G9" s="123"/>
      <c r="H9" s="117" t="s">
        <v>402</v>
      </c>
    </row>
    <row r="10" spans="1:8" ht="29.25" thickBot="1" x14ac:dyDescent="0.3">
      <c r="A10" s="116"/>
      <c r="B10" s="118"/>
      <c r="C10" s="120"/>
      <c r="D10" s="28" t="s">
        <v>403</v>
      </c>
      <c r="E10" s="29" t="s">
        <v>404</v>
      </c>
      <c r="F10" s="29" t="s">
        <v>405</v>
      </c>
      <c r="G10" s="30" t="s">
        <v>406</v>
      </c>
      <c r="H10" s="118"/>
    </row>
    <row r="11" spans="1:8" ht="21.75" thickBot="1" x14ac:dyDescent="0.3">
      <c r="A11" s="31">
        <v>1</v>
      </c>
      <c r="B11" s="32">
        <v>2</v>
      </c>
      <c r="C11" s="32">
        <v>4</v>
      </c>
      <c r="D11" s="31">
        <v>5</v>
      </c>
      <c r="E11" s="33">
        <v>6</v>
      </c>
      <c r="F11" s="33">
        <v>7</v>
      </c>
      <c r="G11" s="34">
        <v>8</v>
      </c>
      <c r="H11" s="35" t="s">
        <v>407</v>
      </c>
    </row>
    <row r="12" spans="1:8" ht="36.75" thickBot="1" x14ac:dyDescent="0.3">
      <c r="A12" s="36" t="s">
        <v>408</v>
      </c>
      <c r="B12" s="37" t="s">
        <v>409</v>
      </c>
      <c r="C12" s="46">
        <f>SUM(C13:C14)</f>
        <v>0</v>
      </c>
      <c r="D12" s="46">
        <f>SUM(D13:D14)</f>
        <v>0</v>
      </c>
      <c r="E12" s="46">
        <f>SUM(E13:E14)</f>
        <v>0</v>
      </c>
      <c r="F12" s="46">
        <f>SUM(F13:F14)</f>
        <v>0</v>
      </c>
      <c r="G12" s="46">
        <f>SUM(G13:G14)</f>
        <v>0</v>
      </c>
      <c r="H12" s="46">
        <f>SUM(C12:G12)</f>
        <v>0</v>
      </c>
    </row>
    <row r="13" spans="1:8" ht="15.75" thickBot="1" x14ac:dyDescent="0.3">
      <c r="A13" s="38" t="s">
        <v>410</v>
      </c>
      <c r="B13" s="39" t="s">
        <v>411</v>
      </c>
      <c r="C13" s="40"/>
      <c r="D13" s="41"/>
      <c r="E13" s="42"/>
      <c r="F13" s="42"/>
      <c r="G13" s="43"/>
      <c r="H13" s="46">
        <f t="shared" ref="H13:H24" si="0">SUM(C13:G13)</f>
        <v>0</v>
      </c>
    </row>
    <row r="14" spans="1:8" ht="15.75" thickBot="1" x14ac:dyDescent="0.3">
      <c r="A14" s="38" t="s">
        <v>412</v>
      </c>
      <c r="B14" s="39" t="s">
        <v>413</v>
      </c>
      <c r="C14" s="40"/>
      <c r="D14" s="41"/>
      <c r="E14" s="42"/>
      <c r="F14" s="42"/>
      <c r="G14" s="43"/>
      <c r="H14" s="46">
        <f t="shared" si="0"/>
        <v>0</v>
      </c>
    </row>
    <row r="15" spans="1:8" ht="36.75" thickBot="1" x14ac:dyDescent="0.3">
      <c r="A15" s="36" t="s">
        <v>414</v>
      </c>
      <c r="B15" s="44" t="s">
        <v>415</v>
      </c>
      <c r="C15" s="46">
        <f t="shared" ref="C15:H15" si="1">SUM(C16:C19)</f>
        <v>0</v>
      </c>
      <c r="D15" s="46">
        <f t="shared" si="1"/>
        <v>0</v>
      </c>
      <c r="E15" s="46">
        <f t="shared" si="1"/>
        <v>0</v>
      </c>
      <c r="F15" s="46">
        <f t="shared" si="1"/>
        <v>0</v>
      </c>
      <c r="G15" s="46">
        <f t="shared" si="1"/>
        <v>0</v>
      </c>
      <c r="H15" s="46">
        <f t="shared" si="1"/>
        <v>0</v>
      </c>
    </row>
    <row r="16" spans="1:8" ht="15.75" thickBot="1" x14ac:dyDescent="0.3">
      <c r="A16" s="38" t="s">
        <v>416</v>
      </c>
      <c r="B16" s="39" t="s">
        <v>417</v>
      </c>
      <c r="C16" s="40"/>
      <c r="D16" s="41"/>
      <c r="E16" s="42"/>
      <c r="F16" s="42"/>
      <c r="G16" s="43"/>
      <c r="H16" s="46">
        <f>SUM(C16:G16)</f>
        <v>0</v>
      </c>
    </row>
    <row r="17" spans="1:8" ht="15.75" thickBot="1" x14ac:dyDescent="0.3">
      <c r="A17" s="38" t="s">
        <v>418</v>
      </c>
      <c r="B17" s="45" t="s">
        <v>419</v>
      </c>
      <c r="C17" s="40"/>
      <c r="D17" s="41"/>
      <c r="E17" s="42"/>
      <c r="F17" s="42"/>
      <c r="G17" s="43"/>
      <c r="H17" s="46">
        <f>SUM(C17:G17)</f>
        <v>0</v>
      </c>
    </row>
    <row r="18" spans="1:8" ht="24.75" thickBot="1" x14ac:dyDescent="0.3">
      <c r="A18" s="38" t="s">
        <v>420</v>
      </c>
      <c r="B18" s="39" t="s">
        <v>421</v>
      </c>
      <c r="C18" s="40"/>
      <c r="D18" s="41"/>
      <c r="E18" s="42"/>
      <c r="F18" s="42"/>
      <c r="G18" s="43"/>
      <c r="H18" s="46">
        <f>SUM(C18:G18)</f>
        <v>0</v>
      </c>
    </row>
    <row r="19" spans="1:8" ht="24.75" thickBot="1" x14ac:dyDescent="0.3">
      <c r="A19" s="38" t="s">
        <v>422</v>
      </c>
      <c r="B19" s="39" t="s">
        <v>423</v>
      </c>
      <c r="C19" s="40"/>
      <c r="D19" s="41"/>
      <c r="E19" s="42"/>
      <c r="F19" s="42"/>
      <c r="G19" s="43"/>
      <c r="H19" s="46">
        <f>SUM(C19:G19)</f>
        <v>0</v>
      </c>
    </row>
    <row r="20" spans="1:8" ht="15.75" thickBot="1" x14ac:dyDescent="0.3">
      <c r="A20" s="36" t="s">
        <v>424</v>
      </c>
      <c r="B20" s="44" t="s">
        <v>425</v>
      </c>
      <c r="C20" s="46">
        <f>SUM(C21:C21)</f>
        <v>0</v>
      </c>
      <c r="D20" s="46">
        <f>SUM(D21:D21)</f>
        <v>0</v>
      </c>
      <c r="E20" s="46">
        <f>SUM(E21:E21)</f>
        <v>0</v>
      </c>
      <c r="F20" s="46">
        <f>SUM(F21:F21)</f>
        <v>0</v>
      </c>
      <c r="G20" s="46">
        <f>SUM(G21:G21)</f>
        <v>0</v>
      </c>
      <c r="H20" s="46">
        <f t="shared" si="0"/>
        <v>0</v>
      </c>
    </row>
    <row r="21" spans="1:8" ht="15.75" thickBot="1" x14ac:dyDescent="0.3">
      <c r="A21" s="38" t="s">
        <v>426</v>
      </c>
      <c r="B21" s="39" t="s">
        <v>427</v>
      </c>
      <c r="C21" s="40"/>
      <c r="D21" s="41"/>
      <c r="E21" s="42"/>
      <c r="F21" s="42"/>
      <c r="G21" s="43"/>
      <c r="H21" s="46">
        <f t="shared" si="0"/>
        <v>0</v>
      </c>
    </row>
    <row r="22" spans="1:8" ht="15.75" thickBot="1" x14ac:dyDescent="0.3">
      <c r="A22" s="36" t="s">
        <v>428</v>
      </c>
      <c r="B22" s="44" t="s">
        <v>429</v>
      </c>
      <c r="C22" s="46">
        <f>SUM(C23:C23)</f>
        <v>0</v>
      </c>
      <c r="D22" s="46">
        <f>SUM(D23:D23)</f>
        <v>0</v>
      </c>
      <c r="E22" s="46">
        <f>SUM(E23:E23)</f>
        <v>0</v>
      </c>
      <c r="F22" s="46">
        <f>SUM(F23:F23)</f>
        <v>0</v>
      </c>
      <c r="G22" s="46">
        <f>SUM(G23:G23)</f>
        <v>0</v>
      </c>
      <c r="H22" s="46">
        <f t="shared" si="0"/>
        <v>0</v>
      </c>
    </row>
    <row r="23" spans="1:8" ht="15.75" thickBot="1" x14ac:dyDescent="0.3">
      <c r="A23" s="38" t="s">
        <v>430</v>
      </c>
      <c r="B23" s="39"/>
      <c r="C23" s="40"/>
      <c r="D23" s="41"/>
      <c r="E23" s="42"/>
      <c r="F23" s="42"/>
      <c r="G23" s="43"/>
      <c r="H23" s="46">
        <f t="shared" si="0"/>
        <v>0</v>
      </c>
    </row>
    <row r="24" spans="1:8" ht="15.75" thickBot="1" x14ac:dyDescent="0.3">
      <c r="A24" s="36" t="s">
        <v>431</v>
      </c>
      <c r="B24" s="37" t="s">
        <v>432</v>
      </c>
      <c r="C24" s="46">
        <f>C12+C15+C20+C22</f>
        <v>0</v>
      </c>
      <c r="D24" s="47">
        <f>D12+D15+D20+D22</f>
        <v>0</v>
      </c>
      <c r="E24" s="48">
        <f>E12+E15+E20+E22</f>
        <v>0</v>
      </c>
      <c r="F24" s="48">
        <f>F12+F15+F20+F22</f>
        <v>0</v>
      </c>
      <c r="G24" s="49">
        <f>G12+G15+G20+G22</f>
        <v>0</v>
      </c>
      <c r="H24" s="46">
        <f t="shared" si="0"/>
        <v>0</v>
      </c>
    </row>
  </sheetData>
  <mergeCells count="8">
    <mergeCell ref="A2:H2"/>
    <mergeCell ref="A7:H7"/>
    <mergeCell ref="A5:H5"/>
    <mergeCell ref="A9:A10"/>
    <mergeCell ref="B9:B10"/>
    <mergeCell ref="C9:C10"/>
    <mergeCell ref="D9:G9"/>
    <mergeCell ref="H9:H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23"/>
  <sheetViews>
    <sheetView workbookViewId="0">
      <selection activeCell="A28" sqref="A28"/>
    </sheetView>
  </sheetViews>
  <sheetFormatPr defaultColWidth="39.140625" defaultRowHeight="15" x14ac:dyDescent="0.25"/>
  <sheetData>
    <row r="2" spans="1:3" x14ac:dyDescent="0.25">
      <c r="A2" s="111" t="s">
        <v>497</v>
      </c>
      <c r="B2" s="111"/>
      <c r="C2" s="111"/>
    </row>
    <row r="5" spans="1:3" x14ac:dyDescent="0.25">
      <c r="A5" s="114" t="s">
        <v>397</v>
      </c>
      <c r="B5" s="114"/>
      <c r="C5" s="114"/>
    </row>
    <row r="7" spans="1:3" x14ac:dyDescent="0.25">
      <c r="A7" s="107" t="s">
        <v>438</v>
      </c>
      <c r="B7" s="107"/>
      <c r="C7" s="107"/>
    </row>
    <row r="8" spans="1:3" ht="15.75" thickBot="1" x14ac:dyDescent="0.3">
      <c r="C8" s="9" t="s">
        <v>368</v>
      </c>
    </row>
    <row r="9" spans="1:3" ht="15.75" thickBot="1" x14ac:dyDescent="0.3">
      <c r="A9" s="36" t="s">
        <v>435</v>
      </c>
      <c r="B9" s="77" t="s">
        <v>472</v>
      </c>
      <c r="C9" s="50" t="s">
        <v>437</v>
      </c>
    </row>
    <row r="10" spans="1:3" x14ac:dyDescent="0.25">
      <c r="A10" s="73" t="s">
        <v>473</v>
      </c>
      <c r="B10" s="95" t="s">
        <v>474</v>
      </c>
      <c r="C10" s="93">
        <v>275658480</v>
      </c>
    </row>
    <row r="11" spans="1:3" ht="24" x14ac:dyDescent="0.25">
      <c r="A11" s="92" t="s">
        <v>475</v>
      </c>
      <c r="B11" s="96" t="s">
        <v>467</v>
      </c>
      <c r="C11" s="94">
        <v>471805637</v>
      </c>
    </row>
    <row r="12" spans="1:3" x14ac:dyDescent="0.25">
      <c r="A12" s="92" t="s">
        <v>476</v>
      </c>
      <c r="B12" s="96" t="s">
        <v>477</v>
      </c>
      <c r="C12" s="94">
        <v>190682861</v>
      </c>
    </row>
    <row r="13" spans="1:3" x14ac:dyDescent="0.25">
      <c r="A13" s="92" t="s">
        <v>478</v>
      </c>
      <c r="B13" s="96"/>
      <c r="C13" s="94">
        <v>6300000</v>
      </c>
    </row>
    <row r="14" spans="1:3" x14ac:dyDescent="0.25">
      <c r="A14" s="92" t="s">
        <v>480</v>
      </c>
      <c r="B14" s="96" t="s">
        <v>481</v>
      </c>
      <c r="C14" s="94">
        <v>5400000</v>
      </c>
    </row>
    <row r="15" spans="1:3" x14ac:dyDescent="0.25">
      <c r="A15" s="92"/>
      <c r="B15" s="96"/>
      <c r="C15" s="94"/>
    </row>
    <row r="16" spans="1:3" x14ac:dyDescent="0.25">
      <c r="A16" s="92"/>
      <c r="B16" s="96"/>
      <c r="C16" s="94"/>
    </row>
    <row r="17" spans="1:3" x14ac:dyDescent="0.25">
      <c r="A17" s="92"/>
      <c r="B17" s="96"/>
      <c r="C17" s="94"/>
    </row>
    <row r="18" spans="1:3" x14ac:dyDescent="0.25">
      <c r="A18" s="92"/>
      <c r="B18" s="96"/>
      <c r="C18" s="94"/>
    </row>
    <row r="19" spans="1:3" x14ac:dyDescent="0.25">
      <c r="A19" s="92"/>
      <c r="B19" s="96"/>
      <c r="C19" s="94"/>
    </row>
    <row r="20" spans="1:3" x14ac:dyDescent="0.25">
      <c r="A20" s="92"/>
      <c r="B20" s="96"/>
      <c r="C20" s="94"/>
    </row>
    <row r="21" spans="1:3" x14ac:dyDescent="0.25">
      <c r="A21" s="92"/>
      <c r="B21" s="96"/>
      <c r="C21" s="94"/>
    </row>
    <row r="22" spans="1:3" ht="15.75" thickBot="1" x14ac:dyDescent="0.3">
      <c r="A22" s="92"/>
      <c r="B22" s="97"/>
      <c r="C22" s="94"/>
    </row>
    <row r="23" spans="1:3" ht="15.75" thickBot="1" x14ac:dyDescent="0.3">
      <c r="A23" s="55" t="s">
        <v>436</v>
      </c>
      <c r="B23" s="99"/>
      <c r="C23" s="98">
        <f>SUM(C10:C22)</f>
        <v>949846978</v>
      </c>
    </row>
  </sheetData>
  <mergeCells count="3">
    <mergeCell ref="A5:C5"/>
    <mergeCell ref="A7:C7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24"/>
  <sheetViews>
    <sheetView workbookViewId="0">
      <selection activeCell="A5" sqref="A5:C5"/>
    </sheetView>
  </sheetViews>
  <sheetFormatPr defaultColWidth="30.85546875" defaultRowHeight="15" x14ac:dyDescent="0.25"/>
  <cols>
    <col min="1" max="1" width="26.5703125" bestFit="1" customWidth="1"/>
  </cols>
  <sheetData>
    <row r="2" spans="1:3" x14ac:dyDescent="0.25">
      <c r="A2" s="111"/>
      <c r="B2" s="111"/>
      <c r="C2" s="111"/>
    </row>
    <row r="5" spans="1:3" x14ac:dyDescent="0.25">
      <c r="A5" s="114" t="s">
        <v>498</v>
      </c>
      <c r="B5" s="114"/>
      <c r="C5" s="114"/>
    </row>
    <row r="7" spans="1:3" x14ac:dyDescent="0.25">
      <c r="A7" s="107" t="s">
        <v>439</v>
      </c>
      <c r="B7" s="107"/>
      <c r="C7" s="107"/>
    </row>
    <row r="8" spans="1:3" ht="15.75" thickBot="1" x14ac:dyDescent="0.3">
      <c r="C8" s="9" t="s">
        <v>368</v>
      </c>
    </row>
    <row r="9" spans="1:3" ht="15.75" thickBot="1" x14ac:dyDescent="0.3">
      <c r="A9" s="82" t="s">
        <v>464</v>
      </c>
      <c r="B9" s="77" t="s">
        <v>472</v>
      </c>
      <c r="C9" s="83" t="s">
        <v>437</v>
      </c>
    </row>
    <row r="10" spans="1:3" ht="24" x14ac:dyDescent="0.25">
      <c r="A10" s="74" t="s">
        <v>466</v>
      </c>
      <c r="B10" s="86" t="s">
        <v>467</v>
      </c>
      <c r="C10" s="51">
        <v>43000000</v>
      </c>
    </row>
    <row r="11" spans="1:3" ht="24" x14ac:dyDescent="0.25">
      <c r="A11" s="75" t="s">
        <v>468</v>
      </c>
      <c r="B11" s="79" t="s">
        <v>469</v>
      </c>
      <c r="C11" s="52">
        <v>1237215</v>
      </c>
    </row>
    <row r="12" spans="1:3" x14ac:dyDescent="0.25">
      <c r="A12" s="75" t="s">
        <v>470</v>
      </c>
      <c r="B12" s="79" t="s">
        <v>471</v>
      </c>
      <c r="C12" s="52">
        <v>18551343</v>
      </c>
    </row>
    <row r="13" spans="1:3" x14ac:dyDescent="0.25">
      <c r="A13" s="75"/>
      <c r="B13" s="79"/>
      <c r="C13" s="52"/>
    </row>
    <row r="14" spans="1:3" x14ac:dyDescent="0.25">
      <c r="A14" s="75"/>
      <c r="B14" s="79"/>
      <c r="C14" s="52"/>
    </row>
    <row r="15" spans="1:3" x14ac:dyDescent="0.25">
      <c r="A15" s="53"/>
      <c r="B15" s="80"/>
      <c r="C15" s="52"/>
    </row>
    <row r="16" spans="1:3" x14ac:dyDescent="0.25">
      <c r="A16" s="75"/>
      <c r="B16" s="79"/>
      <c r="C16" s="52"/>
    </row>
    <row r="17" spans="1:3" x14ac:dyDescent="0.25">
      <c r="A17" s="75"/>
      <c r="B17" s="79"/>
      <c r="C17" s="54"/>
    </row>
    <row r="18" spans="1:3" x14ac:dyDescent="0.25">
      <c r="A18" s="76"/>
      <c r="B18" s="81"/>
      <c r="C18" s="54"/>
    </row>
    <row r="19" spans="1:3" x14ac:dyDescent="0.25">
      <c r="A19" s="76"/>
      <c r="B19" s="81"/>
      <c r="C19" s="52"/>
    </row>
    <row r="20" spans="1:3" x14ac:dyDescent="0.25">
      <c r="A20" s="76"/>
      <c r="B20" s="81"/>
      <c r="C20" s="52"/>
    </row>
    <row r="21" spans="1:3" x14ac:dyDescent="0.25">
      <c r="A21" s="75"/>
      <c r="B21" s="79"/>
      <c r="C21" s="52"/>
    </row>
    <row r="22" spans="1:3" x14ac:dyDescent="0.25">
      <c r="A22" s="75"/>
      <c r="B22" s="79"/>
      <c r="C22" s="43"/>
    </row>
    <row r="23" spans="1:3" ht="15.75" thickBot="1" x14ac:dyDescent="0.3">
      <c r="A23" s="87"/>
      <c r="B23" s="88"/>
      <c r="C23" s="89"/>
    </row>
    <row r="24" spans="1:3" ht="15.75" thickBot="1" x14ac:dyDescent="0.3">
      <c r="A24" s="84" t="s">
        <v>436</v>
      </c>
      <c r="B24" s="78"/>
      <c r="C24" s="85">
        <f>SUM(C10:C23)</f>
        <v>62788558</v>
      </c>
    </row>
  </sheetData>
  <mergeCells count="3">
    <mergeCell ref="A5:C5"/>
    <mergeCell ref="A7:C7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30"/>
  <sheetViews>
    <sheetView workbookViewId="0">
      <selection activeCell="A4" sqref="A4:N4"/>
    </sheetView>
  </sheetViews>
  <sheetFormatPr defaultColWidth="17.7109375" defaultRowHeight="15" x14ac:dyDescent="0.25"/>
  <cols>
    <col min="1" max="1" width="31.42578125" bestFit="1" customWidth="1"/>
    <col min="2" max="2" width="10.85546875" bestFit="1" customWidth="1"/>
    <col min="3" max="3" width="8.7109375" bestFit="1" customWidth="1"/>
    <col min="4" max="13" width="9.5703125" bestFit="1" customWidth="1"/>
    <col min="14" max="14" width="10.85546875" bestFit="1" customWidth="1"/>
  </cols>
  <sheetData>
    <row r="2" spans="1:14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4" spans="1:14" x14ac:dyDescent="0.25">
      <c r="A4" s="114" t="s">
        <v>505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6" spans="1:14" x14ac:dyDescent="0.25">
      <c r="A6" s="103" t="s">
        <v>465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</row>
    <row r="7" spans="1:14" ht="15.75" thickBot="1" x14ac:dyDescent="0.3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 t="s">
        <v>368</v>
      </c>
    </row>
    <row r="8" spans="1:14" ht="15.75" thickBot="1" x14ac:dyDescent="0.3">
      <c r="A8" s="57" t="s">
        <v>440</v>
      </c>
      <c r="B8" s="58" t="s">
        <v>441</v>
      </c>
      <c r="C8" s="58" t="s">
        <v>442</v>
      </c>
      <c r="D8" s="58" t="s">
        <v>443</v>
      </c>
      <c r="E8" s="58" t="s">
        <v>444</v>
      </c>
      <c r="F8" s="58" t="s">
        <v>445</v>
      </c>
      <c r="G8" s="58" t="s">
        <v>446</v>
      </c>
      <c r="H8" s="58" t="s">
        <v>447</v>
      </c>
      <c r="I8" s="58" t="s">
        <v>448</v>
      </c>
      <c r="J8" s="58" t="s">
        <v>449</v>
      </c>
      <c r="K8" s="58" t="s">
        <v>450</v>
      </c>
      <c r="L8" s="58" t="s">
        <v>451</v>
      </c>
      <c r="M8" s="58" t="s">
        <v>452</v>
      </c>
      <c r="N8" s="59" t="s">
        <v>453</v>
      </c>
    </row>
    <row r="9" spans="1:14" ht="15.75" thickBot="1" x14ac:dyDescent="0.3">
      <c r="A9" s="60" t="s">
        <v>454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</row>
    <row r="10" spans="1:14" x14ac:dyDescent="0.25">
      <c r="A10" s="63" t="s">
        <v>483</v>
      </c>
      <c r="B10" s="64">
        <v>7026711</v>
      </c>
      <c r="C10" s="64">
        <v>7026711</v>
      </c>
      <c r="D10" s="64">
        <v>7026710</v>
      </c>
      <c r="E10" s="64">
        <v>6430562</v>
      </c>
      <c r="F10" s="64">
        <v>6430562</v>
      </c>
      <c r="G10" s="64">
        <v>6430562</v>
      </c>
      <c r="H10" s="64">
        <v>6430562</v>
      </c>
      <c r="I10" s="64">
        <v>6430562</v>
      </c>
      <c r="J10" s="64">
        <v>6430562</v>
      </c>
      <c r="K10" s="64">
        <v>6430562</v>
      </c>
      <c r="L10" s="64">
        <v>6430562</v>
      </c>
      <c r="M10" s="64">
        <v>6430562</v>
      </c>
      <c r="N10" s="72">
        <f>SUM(B10:M10)</f>
        <v>78955190</v>
      </c>
    </row>
    <row r="11" spans="1:14" x14ac:dyDescent="0.25">
      <c r="A11" s="65" t="s">
        <v>484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72">
        <f t="shared" ref="N11:N17" si="0">SUM(B11:M11)</f>
        <v>0</v>
      </c>
    </row>
    <row r="12" spans="1:14" x14ac:dyDescent="0.25">
      <c r="A12" s="63" t="s">
        <v>485</v>
      </c>
      <c r="B12" s="64">
        <v>200000</v>
      </c>
      <c r="C12" s="64">
        <v>200000</v>
      </c>
      <c r="D12" s="64">
        <v>11000000</v>
      </c>
      <c r="E12" s="64">
        <v>6320884</v>
      </c>
      <c r="F12" s="64">
        <v>200000</v>
      </c>
      <c r="G12" s="64">
        <v>200000</v>
      </c>
      <c r="H12" s="64">
        <v>200000</v>
      </c>
      <c r="I12" s="64">
        <v>200000</v>
      </c>
      <c r="J12" s="64">
        <v>11000000</v>
      </c>
      <c r="K12" s="64">
        <v>6320885</v>
      </c>
      <c r="L12" s="64">
        <v>200000</v>
      </c>
      <c r="M12" s="64">
        <v>200000</v>
      </c>
      <c r="N12" s="72">
        <f t="shared" si="0"/>
        <v>36241769</v>
      </c>
    </row>
    <row r="13" spans="1:14" x14ac:dyDescent="0.25">
      <c r="A13" s="63" t="s">
        <v>455</v>
      </c>
      <c r="B13" s="64">
        <v>2370939</v>
      </c>
      <c r="C13" s="64">
        <v>2370939</v>
      </c>
      <c r="D13" s="64">
        <v>2370938</v>
      </c>
      <c r="E13" s="64">
        <v>2370938</v>
      </c>
      <c r="F13" s="64">
        <v>2370938</v>
      </c>
      <c r="G13" s="64">
        <v>2370938</v>
      </c>
      <c r="H13" s="64">
        <v>2370938</v>
      </c>
      <c r="I13" s="64">
        <v>2370938</v>
      </c>
      <c r="J13" s="64">
        <v>2370938</v>
      </c>
      <c r="K13" s="64">
        <v>2370938</v>
      </c>
      <c r="L13" s="64">
        <v>2370938</v>
      </c>
      <c r="M13" s="64">
        <v>2370938</v>
      </c>
      <c r="N13" s="72">
        <f t="shared" si="0"/>
        <v>28451258</v>
      </c>
    </row>
    <row r="14" spans="1:14" x14ac:dyDescent="0.25">
      <c r="A14" s="63" t="s">
        <v>486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72">
        <f t="shared" si="0"/>
        <v>0</v>
      </c>
    </row>
    <row r="15" spans="1:14" x14ac:dyDescent="0.25">
      <c r="A15" s="63" t="s">
        <v>487</v>
      </c>
      <c r="B15" s="64">
        <v>843405</v>
      </c>
      <c r="C15" s="64"/>
      <c r="D15" s="64">
        <v>7563510</v>
      </c>
      <c r="E15" s="64"/>
      <c r="F15" s="64"/>
      <c r="G15" s="64"/>
      <c r="H15" s="64"/>
      <c r="I15" s="64"/>
      <c r="J15" s="64"/>
      <c r="K15" s="64"/>
      <c r="L15" s="64"/>
      <c r="M15" s="64"/>
      <c r="N15" s="72">
        <f t="shared" si="0"/>
        <v>8406915</v>
      </c>
    </row>
    <row r="16" spans="1:14" x14ac:dyDescent="0.25">
      <c r="A16" s="63" t="s">
        <v>488</v>
      </c>
      <c r="B16" s="64"/>
      <c r="C16" s="64"/>
      <c r="D16" s="64"/>
      <c r="E16" s="64"/>
      <c r="F16" s="64"/>
      <c r="G16" s="64">
        <v>6300000</v>
      </c>
      <c r="H16" s="64"/>
      <c r="I16" s="64"/>
      <c r="J16" s="64"/>
      <c r="K16" s="64"/>
      <c r="L16" s="64"/>
      <c r="M16" s="64"/>
      <c r="N16" s="72">
        <f t="shared" si="0"/>
        <v>6300000</v>
      </c>
    </row>
    <row r="17" spans="1:14" ht="15.75" thickBot="1" x14ac:dyDescent="0.3">
      <c r="A17" s="67" t="s">
        <v>456</v>
      </c>
      <c r="B17" s="68">
        <v>1098750217</v>
      </c>
      <c r="C17" s="68">
        <v>4007216</v>
      </c>
      <c r="D17" s="68">
        <v>4007216</v>
      </c>
      <c r="E17" s="68">
        <v>4007216</v>
      </c>
      <c r="F17" s="68">
        <v>4007216</v>
      </c>
      <c r="G17" s="68">
        <v>4007216</v>
      </c>
      <c r="H17" s="68">
        <v>4007216</v>
      </c>
      <c r="I17" s="68">
        <v>4007216</v>
      </c>
      <c r="J17" s="68">
        <v>4007216</v>
      </c>
      <c r="K17" s="68">
        <v>4007216</v>
      </c>
      <c r="L17" s="68">
        <v>4007216</v>
      </c>
      <c r="M17" s="68">
        <v>4007216</v>
      </c>
      <c r="N17" s="72">
        <f t="shared" si="0"/>
        <v>1142829593</v>
      </c>
    </row>
    <row r="18" spans="1:14" ht="15.75" thickBot="1" x14ac:dyDescent="0.3">
      <c r="A18" s="69" t="s">
        <v>457</v>
      </c>
      <c r="B18" s="70">
        <f>SUM(B10:B17)</f>
        <v>1109191272</v>
      </c>
      <c r="C18" s="70">
        <f t="shared" ref="C18:M18" si="1">SUM(C10:C17)</f>
        <v>13604866</v>
      </c>
      <c r="D18" s="70">
        <f t="shared" si="1"/>
        <v>31968374</v>
      </c>
      <c r="E18" s="70">
        <f t="shared" si="1"/>
        <v>19129600</v>
      </c>
      <c r="F18" s="70">
        <f t="shared" si="1"/>
        <v>13008716</v>
      </c>
      <c r="G18" s="70">
        <f t="shared" si="1"/>
        <v>19308716</v>
      </c>
      <c r="H18" s="70">
        <f t="shared" si="1"/>
        <v>13008716</v>
      </c>
      <c r="I18" s="70">
        <f t="shared" si="1"/>
        <v>13008716</v>
      </c>
      <c r="J18" s="70">
        <f t="shared" si="1"/>
        <v>23808716</v>
      </c>
      <c r="K18" s="70">
        <f t="shared" si="1"/>
        <v>19129601</v>
      </c>
      <c r="L18" s="70">
        <f t="shared" si="1"/>
        <v>13008716</v>
      </c>
      <c r="M18" s="70">
        <f t="shared" si="1"/>
        <v>13008716</v>
      </c>
      <c r="N18" s="71">
        <f>SUM(N10:N17)</f>
        <v>1301184725</v>
      </c>
    </row>
    <row r="19" spans="1:14" ht="15.75" thickBot="1" x14ac:dyDescent="0.3">
      <c r="A19" s="60" t="s">
        <v>458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x14ac:dyDescent="0.25">
      <c r="A20" s="65" t="s">
        <v>459</v>
      </c>
      <c r="B20" s="66">
        <v>4668713</v>
      </c>
      <c r="C20" s="66">
        <v>4641802</v>
      </c>
      <c r="D20" s="66">
        <v>5830636</v>
      </c>
      <c r="E20" s="66">
        <v>5830641</v>
      </c>
      <c r="F20" s="66">
        <v>5830641</v>
      </c>
      <c r="G20" s="66">
        <v>5830641</v>
      </c>
      <c r="H20" s="66">
        <v>5830641</v>
      </c>
      <c r="I20" s="66">
        <v>5830641</v>
      </c>
      <c r="J20" s="66">
        <v>5830641</v>
      </c>
      <c r="K20" s="66">
        <v>5830641</v>
      </c>
      <c r="L20" s="66">
        <v>5830641</v>
      </c>
      <c r="M20" s="66">
        <v>5830641</v>
      </c>
      <c r="N20" s="72">
        <f>SUM(B20:M20)</f>
        <v>67616920</v>
      </c>
    </row>
    <row r="21" spans="1:14" x14ac:dyDescent="0.25">
      <c r="A21" s="63" t="s">
        <v>489</v>
      </c>
      <c r="B21" s="64">
        <v>723651</v>
      </c>
      <c r="C21" s="64">
        <v>719479</v>
      </c>
      <c r="D21" s="64">
        <v>788871</v>
      </c>
      <c r="E21" s="64">
        <v>788871</v>
      </c>
      <c r="F21" s="64">
        <v>788872</v>
      </c>
      <c r="G21" s="64">
        <v>788872</v>
      </c>
      <c r="H21" s="64">
        <v>788872</v>
      </c>
      <c r="I21" s="64">
        <v>788872</v>
      </c>
      <c r="J21" s="64">
        <v>788872</v>
      </c>
      <c r="K21" s="64">
        <v>788872</v>
      </c>
      <c r="L21" s="64">
        <v>788872</v>
      </c>
      <c r="M21" s="64">
        <v>788872</v>
      </c>
      <c r="N21" s="72">
        <f t="shared" ref="N21:N29" si="2">SUM(B21:M21)</f>
        <v>9331848</v>
      </c>
    </row>
    <row r="22" spans="1:14" x14ac:dyDescent="0.25">
      <c r="A22" s="63" t="s">
        <v>460</v>
      </c>
      <c r="B22" s="64">
        <v>9504376</v>
      </c>
      <c r="C22" s="64">
        <v>9504376</v>
      </c>
      <c r="D22" s="64">
        <v>9504376</v>
      </c>
      <c r="E22" s="64">
        <v>9504377</v>
      </c>
      <c r="F22" s="64">
        <v>9504377</v>
      </c>
      <c r="G22" s="64">
        <v>9504377</v>
      </c>
      <c r="H22" s="64">
        <v>9504377</v>
      </c>
      <c r="I22" s="64">
        <v>9504377</v>
      </c>
      <c r="J22" s="64">
        <v>9504377</v>
      </c>
      <c r="K22" s="64">
        <v>9504377</v>
      </c>
      <c r="L22" s="64">
        <v>9504377</v>
      </c>
      <c r="M22" s="64">
        <v>9504377</v>
      </c>
      <c r="N22" s="72">
        <f t="shared" si="2"/>
        <v>114052521</v>
      </c>
    </row>
    <row r="23" spans="1:14" x14ac:dyDescent="0.25">
      <c r="A23" s="63" t="s">
        <v>490</v>
      </c>
      <c r="B23" s="64">
        <v>14667</v>
      </c>
      <c r="C23" s="64">
        <v>14667</v>
      </c>
      <c r="D23" s="64">
        <v>14667</v>
      </c>
      <c r="E23" s="64">
        <v>14667</v>
      </c>
      <c r="F23" s="64">
        <v>14667</v>
      </c>
      <c r="G23" s="64">
        <v>14667</v>
      </c>
      <c r="H23" s="64">
        <v>14667</v>
      </c>
      <c r="I23" s="64">
        <v>14667</v>
      </c>
      <c r="J23" s="64">
        <v>14666</v>
      </c>
      <c r="K23" s="64">
        <v>14666</v>
      </c>
      <c r="L23" s="64">
        <v>14666</v>
      </c>
      <c r="M23" s="64">
        <v>14666</v>
      </c>
      <c r="N23" s="72">
        <f t="shared" si="2"/>
        <v>176000</v>
      </c>
    </row>
    <row r="24" spans="1:14" x14ac:dyDescent="0.25">
      <c r="A24" s="63" t="s">
        <v>491</v>
      </c>
      <c r="B24" s="64">
        <v>5099417</v>
      </c>
      <c r="C24" s="64">
        <v>4248612</v>
      </c>
      <c r="D24" s="64">
        <v>2198612</v>
      </c>
      <c r="E24" s="64">
        <v>2198612</v>
      </c>
      <c r="F24" s="64">
        <v>2198612</v>
      </c>
      <c r="G24" s="64">
        <v>4248612</v>
      </c>
      <c r="H24" s="64">
        <v>2198612</v>
      </c>
      <c r="I24" s="64">
        <v>2198612</v>
      </c>
      <c r="J24" s="64">
        <v>2198612</v>
      </c>
      <c r="K24" s="64">
        <v>2198612</v>
      </c>
      <c r="L24" s="64">
        <v>2198612</v>
      </c>
      <c r="M24" s="64">
        <v>2198606</v>
      </c>
      <c r="N24" s="72">
        <f t="shared" si="2"/>
        <v>33384143</v>
      </c>
    </row>
    <row r="25" spans="1:14" x14ac:dyDescent="0.25">
      <c r="A25" s="63" t="s">
        <v>462</v>
      </c>
      <c r="B25" s="64">
        <v>4280461</v>
      </c>
      <c r="C25" s="64">
        <v>4280460</v>
      </c>
      <c r="D25" s="64">
        <v>4280460</v>
      </c>
      <c r="E25" s="64">
        <v>4280460</v>
      </c>
      <c r="F25" s="64">
        <v>4280460</v>
      </c>
      <c r="G25" s="64">
        <v>4280460</v>
      </c>
      <c r="H25" s="64">
        <v>4280460</v>
      </c>
      <c r="I25" s="64">
        <v>4280460</v>
      </c>
      <c r="J25" s="64">
        <v>4280460</v>
      </c>
      <c r="K25" s="64">
        <v>4280460</v>
      </c>
      <c r="L25" s="64">
        <v>4280460</v>
      </c>
      <c r="M25" s="64">
        <v>4280461</v>
      </c>
      <c r="N25" s="72">
        <f t="shared" si="2"/>
        <v>51365522</v>
      </c>
    </row>
    <row r="26" spans="1:14" x14ac:dyDescent="0.25">
      <c r="A26" s="63" t="s">
        <v>461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>
        <v>1224000</v>
      </c>
      <c r="N26" s="72">
        <f t="shared" si="2"/>
        <v>1224000</v>
      </c>
    </row>
    <row r="27" spans="1:14" x14ac:dyDescent="0.25">
      <c r="A27" s="63" t="s">
        <v>492</v>
      </c>
      <c r="B27" s="64">
        <v>73877870</v>
      </c>
      <c r="C27" s="64">
        <v>7597713</v>
      </c>
      <c r="D27" s="64">
        <v>86994463</v>
      </c>
      <c r="E27" s="64">
        <v>86994464</v>
      </c>
      <c r="F27" s="64">
        <v>86994463</v>
      </c>
      <c r="G27" s="64">
        <v>86994463</v>
      </c>
      <c r="H27" s="64">
        <v>86994463</v>
      </c>
      <c r="I27" s="64">
        <v>86994463</v>
      </c>
      <c r="J27" s="64">
        <v>86994463</v>
      </c>
      <c r="K27" s="64">
        <v>86994463</v>
      </c>
      <c r="L27" s="64">
        <v>86994463</v>
      </c>
      <c r="M27" s="64">
        <v>86994463</v>
      </c>
      <c r="N27" s="72">
        <f t="shared" si="2"/>
        <v>951420214</v>
      </c>
    </row>
    <row r="28" spans="1:14" x14ac:dyDescent="0.25">
      <c r="A28" s="63" t="s">
        <v>493</v>
      </c>
      <c r="B28" s="68"/>
      <c r="C28" s="68">
        <v>8631340</v>
      </c>
      <c r="D28" s="68">
        <v>11059304</v>
      </c>
      <c r="E28" s="68">
        <v>9920003</v>
      </c>
      <c r="F28" s="68">
        <v>11059304</v>
      </c>
      <c r="G28" s="68">
        <v>11059304</v>
      </c>
      <c r="H28" s="68">
        <v>11059303</v>
      </c>
      <c r="I28" s="68"/>
      <c r="J28" s="68"/>
      <c r="K28" s="68"/>
      <c r="L28" s="68"/>
      <c r="M28" s="68"/>
      <c r="N28" s="72">
        <f t="shared" si="2"/>
        <v>62788558</v>
      </c>
    </row>
    <row r="29" spans="1:14" ht="15.75" thickBot="1" x14ac:dyDescent="0.3">
      <c r="A29" s="102" t="s">
        <v>494</v>
      </c>
      <c r="B29" s="64"/>
      <c r="C29" s="64"/>
      <c r="D29" s="64"/>
      <c r="E29" s="64">
        <v>9824999</v>
      </c>
      <c r="F29" s="64"/>
      <c r="G29" s="64"/>
      <c r="H29" s="64"/>
      <c r="I29" s="64"/>
      <c r="J29" s="64"/>
      <c r="K29" s="64"/>
      <c r="L29" s="64"/>
      <c r="M29" s="64"/>
      <c r="N29" s="72">
        <f t="shared" si="2"/>
        <v>9824999</v>
      </c>
    </row>
    <row r="30" spans="1:14" ht="15.75" thickBot="1" x14ac:dyDescent="0.3">
      <c r="A30" s="69" t="s">
        <v>463</v>
      </c>
      <c r="B30" s="70">
        <f>SUM(B20:B28)</f>
        <v>98169155</v>
      </c>
      <c r="C30" s="70">
        <f t="shared" ref="C30:M30" si="3">SUM(C20:C28)</f>
        <v>39638449</v>
      </c>
      <c r="D30" s="70">
        <f t="shared" si="3"/>
        <v>120671389</v>
      </c>
      <c r="E30" s="70">
        <f t="shared" si="3"/>
        <v>119532095</v>
      </c>
      <c r="F30" s="70">
        <f t="shared" si="3"/>
        <v>120671396</v>
      </c>
      <c r="G30" s="70">
        <f t="shared" si="3"/>
        <v>122721396</v>
      </c>
      <c r="H30" s="70">
        <f t="shared" si="3"/>
        <v>120671395</v>
      </c>
      <c r="I30" s="70">
        <f t="shared" si="3"/>
        <v>109612092</v>
      </c>
      <c r="J30" s="70">
        <f t="shared" si="3"/>
        <v>109612091</v>
      </c>
      <c r="K30" s="70">
        <f t="shared" si="3"/>
        <v>109612091</v>
      </c>
      <c r="L30" s="70">
        <f t="shared" si="3"/>
        <v>109612091</v>
      </c>
      <c r="M30" s="70">
        <f t="shared" si="3"/>
        <v>110836086</v>
      </c>
      <c r="N30" s="70">
        <f>SUM(N20:N29)</f>
        <v>1301184725</v>
      </c>
    </row>
  </sheetData>
  <mergeCells count="3">
    <mergeCell ref="A6:N6"/>
    <mergeCell ref="A4:N4"/>
    <mergeCell ref="A2:N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0"/>
  <sheetViews>
    <sheetView workbookViewId="0">
      <selection activeCell="D9" sqref="D9"/>
    </sheetView>
  </sheetViews>
  <sheetFormatPr defaultRowHeight="17.25" customHeight="1" x14ac:dyDescent="0.25"/>
  <cols>
    <col min="1" max="1" width="5.140625" bestFit="1" customWidth="1"/>
    <col min="2" max="2" width="108.42578125" bestFit="1" customWidth="1"/>
    <col min="3" max="3" width="16.42578125" style="4" customWidth="1"/>
  </cols>
  <sheetData>
    <row r="1" spans="1:3" ht="17.25" customHeight="1" x14ac:dyDescent="0.25">
      <c r="A1" s="114" t="s">
        <v>499</v>
      </c>
      <c r="B1" s="125"/>
      <c r="C1" s="125"/>
    </row>
    <row r="2" spans="1:3" ht="17.25" customHeight="1" x14ac:dyDescent="0.25">
      <c r="A2" s="5"/>
      <c r="B2" s="5"/>
      <c r="C2" s="8" t="s">
        <v>368</v>
      </c>
    </row>
    <row r="3" spans="1:3" ht="17.25" customHeight="1" x14ac:dyDescent="0.25">
      <c r="A3" s="103" t="s">
        <v>365</v>
      </c>
      <c r="B3" s="104"/>
      <c r="C3" s="105"/>
    </row>
    <row r="4" spans="1:3" ht="17.25" customHeight="1" x14ac:dyDescent="0.25">
      <c r="A4" s="106" t="s">
        <v>364</v>
      </c>
      <c r="B4" s="107"/>
      <c r="C4" s="107"/>
    </row>
    <row r="5" spans="1:3" s="2" customFormat="1" ht="17.25" customHeight="1" x14ac:dyDescent="0.25">
      <c r="A5" s="18">
        <v>1</v>
      </c>
      <c r="B5" s="12" t="s">
        <v>39</v>
      </c>
      <c r="C5" s="19">
        <f>+SUM(C6:C11)</f>
        <v>70266060</v>
      </c>
    </row>
    <row r="6" spans="1:3" ht="17.25" customHeight="1" x14ac:dyDescent="0.25">
      <c r="A6" s="20" t="s">
        <v>21</v>
      </c>
      <c r="B6" s="16" t="s">
        <v>0</v>
      </c>
      <c r="C6" s="21">
        <v>17438482</v>
      </c>
    </row>
    <row r="7" spans="1:3" ht="17.25" customHeight="1" x14ac:dyDescent="0.25">
      <c r="A7" s="20" t="s">
        <v>22</v>
      </c>
      <c r="B7" s="16" t="s">
        <v>1</v>
      </c>
      <c r="C7" s="21">
        <v>33527830</v>
      </c>
    </row>
    <row r="8" spans="1:3" ht="17.25" customHeight="1" x14ac:dyDescent="0.25">
      <c r="A8" s="20" t="s">
        <v>23</v>
      </c>
      <c r="B8" s="16" t="s">
        <v>38</v>
      </c>
      <c r="C8" s="21">
        <f>8451298+8076820+78660</f>
        <v>16606778</v>
      </c>
    </row>
    <row r="9" spans="1:3" ht="17.25" customHeight="1" x14ac:dyDescent="0.25">
      <c r="A9" s="20" t="s">
        <v>24</v>
      </c>
      <c r="B9" s="16" t="s">
        <v>2</v>
      </c>
      <c r="C9" s="21">
        <v>2692970</v>
      </c>
    </row>
    <row r="10" spans="1:3" ht="17.25" customHeight="1" x14ac:dyDescent="0.25">
      <c r="A10" s="20" t="s">
        <v>25</v>
      </c>
      <c r="B10" s="16" t="s">
        <v>3</v>
      </c>
      <c r="C10" s="21">
        <v>0</v>
      </c>
    </row>
    <row r="11" spans="1:3" ht="17.25" customHeight="1" x14ac:dyDescent="0.25">
      <c r="A11" s="20" t="s">
        <v>26</v>
      </c>
      <c r="B11" s="16" t="s">
        <v>4</v>
      </c>
      <c r="C11" s="21">
        <v>0</v>
      </c>
    </row>
    <row r="12" spans="1:3" ht="17.25" customHeight="1" x14ac:dyDescent="0.25">
      <c r="A12" s="18">
        <v>2</v>
      </c>
      <c r="B12" s="12" t="s">
        <v>40</v>
      </c>
      <c r="C12" s="19">
        <f>+C5+C13+C14+C15+C16+C17</f>
        <v>78955190</v>
      </c>
    </row>
    <row r="13" spans="1:3" ht="17.25" customHeight="1" x14ac:dyDescent="0.25">
      <c r="A13" s="20" t="s">
        <v>27</v>
      </c>
      <c r="B13" s="16" t="s">
        <v>5</v>
      </c>
      <c r="C13" s="21">
        <v>0</v>
      </c>
    </row>
    <row r="14" spans="1:3" ht="17.25" customHeight="1" x14ac:dyDescent="0.25">
      <c r="A14" s="20" t="s">
        <v>28</v>
      </c>
      <c r="B14" s="16" t="s">
        <v>6</v>
      </c>
      <c r="C14" s="21">
        <v>0</v>
      </c>
    </row>
    <row r="15" spans="1:3" ht="17.25" customHeight="1" x14ac:dyDescent="0.25">
      <c r="A15" s="20" t="s">
        <v>29</v>
      </c>
      <c r="B15" s="16" t="s">
        <v>37</v>
      </c>
      <c r="C15" s="21">
        <v>0</v>
      </c>
    </row>
    <row r="16" spans="1:3" ht="17.25" customHeight="1" x14ac:dyDescent="0.25">
      <c r="A16" s="20" t="s">
        <v>30</v>
      </c>
      <c r="B16" s="16" t="s">
        <v>36</v>
      </c>
      <c r="C16" s="21">
        <v>0</v>
      </c>
    </row>
    <row r="17" spans="1:3" ht="17.25" customHeight="1" x14ac:dyDescent="0.25">
      <c r="A17" s="20" t="s">
        <v>31</v>
      </c>
      <c r="B17" s="16" t="s">
        <v>35</v>
      </c>
      <c r="C17" s="21">
        <v>8689130</v>
      </c>
    </row>
    <row r="18" spans="1:3" ht="17.25" customHeight="1" x14ac:dyDescent="0.25">
      <c r="A18" s="20" t="s">
        <v>33</v>
      </c>
      <c r="B18" s="16" t="s">
        <v>32</v>
      </c>
      <c r="C18" s="21">
        <v>0</v>
      </c>
    </row>
    <row r="19" spans="1:3" ht="17.25" customHeight="1" x14ac:dyDescent="0.25">
      <c r="A19" s="18">
        <v>3</v>
      </c>
      <c r="B19" s="12" t="s">
        <v>34</v>
      </c>
      <c r="C19" s="19">
        <f>+SUM(C20:C24)</f>
        <v>0</v>
      </c>
    </row>
    <row r="20" spans="1:3" ht="17.25" customHeight="1" x14ac:dyDescent="0.25">
      <c r="A20" s="20" t="s">
        <v>42</v>
      </c>
      <c r="B20" s="16" t="s">
        <v>7</v>
      </c>
      <c r="C20" s="21">
        <v>0</v>
      </c>
    </row>
    <row r="21" spans="1:3" ht="17.25" customHeight="1" x14ac:dyDescent="0.25">
      <c r="A21" s="20" t="s">
        <v>43</v>
      </c>
      <c r="B21" s="16" t="s">
        <v>8</v>
      </c>
      <c r="C21" s="21">
        <v>0</v>
      </c>
    </row>
    <row r="22" spans="1:3" ht="17.25" customHeight="1" x14ac:dyDescent="0.25">
      <c r="A22" s="20" t="s">
        <v>44</v>
      </c>
      <c r="B22" s="16" t="s">
        <v>41</v>
      </c>
      <c r="C22" s="21">
        <v>0</v>
      </c>
    </row>
    <row r="23" spans="1:3" ht="17.25" customHeight="1" x14ac:dyDescent="0.25">
      <c r="A23" s="20" t="s">
        <v>45</v>
      </c>
      <c r="B23" s="16" t="s">
        <v>55</v>
      </c>
      <c r="C23" s="21">
        <v>0</v>
      </c>
    </row>
    <row r="24" spans="1:3" ht="17.25" customHeight="1" x14ac:dyDescent="0.25">
      <c r="A24" s="20" t="s">
        <v>46</v>
      </c>
      <c r="B24" s="16" t="s">
        <v>56</v>
      </c>
      <c r="C24" s="21">
        <v>0</v>
      </c>
    </row>
    <row r="25" spans="1:3" ht="17.25" customHeight="1" x14ac:dyDescent="0.25">
      <c r="A25" s="20" t="s">
        <v>47</v>
      </c>
      <c r="B25" s="16" t="s">
        <v>48</v>
      </c>
      <c r="C25" s="21">
        <v>0</v>
      </c>
    </row>
    <row r="26" spans="1:3" ht="17.25" customHeight="1" x14ac:dyDescent="0.25">
      <c r="A26" s="22" t="s">
        <v>49</v>
      </c>
      <c r="B26" s="12" t="s">
        <v>50</v>
      </c>
      <c r="C26" s="19">
        <f>+SUM(C27:C33)</f>
        <v>36241769</v>
      </c>
    </row>
    <row r="27" spans="1:3" ht="17.25" customHeight="1" x14ac:dyDescent="0.25">
      <c r="A27" s="20" t="s">
        <v>51</v>
      </c>
      <c r="B27" s="16" t="s">
        <v>52</v>
      </c>
      <c r="C27" s="21">
        <v>0</v>
      </c>
    </row>
    <row r="28" spans="1:3" ht="17.25" customHeight="1" x14ac:dyDescent="0.25">
      <c r="A28" s="20" t="s">
        <v>53</v>
      </c>
      <c r="B28" s="16" t="s">
        <v>57</v>
      </c>
      <c r="C28" s="21">
        <v>7348618</v>
      </c>
    </row>
    <row r="29" spans="1:3" ht="17.25" customHeight="1" x14ac:dyDescent="0.25">
      <c r="A29" s="20" t="s">
        <v>54</v>
      </c>
      <c r="B29" s="16" t="s">
        <v>58</v>
      </c>
      <c r="C29" s="21"/>
    </row>
    <row r="30" spans="1:3" ht="17.25" customHeight="1" x14ac:dyDescent="0.25">
      <c r="A30" s="20" t="s">
        <v>60</v>
      </c>
      <c r="B30" s="16" t="s">
        <v>59</v>
      </c>
      <c r="C30" s="21">
        <v>28201351</v>
      </c>
    </row>
    <row r="31" spans="1:3" ht="17.25" customHeight="1" x14ac:dyDescent="0.25">
      <c r="A31" s="20" t="s">
        <v>61</v>
      </c>
      <c r="B31" s="16" t="s">
        <v>62</v>
      </c>
      <c r="C31" s="21">
        <v>0</v>
      </c>
    </row>
    <row r="32" spans="1:3" ht="17.25" customHeight="1" x14ac:dyDescent="0.25">
      <c r="A32" s="20" t="s">
        <v>63</v>
      </c>
      <c r="B32" s="16" t="s">
        <v>65</v>
      </c>
      <c r="C32" s="21">
        <v>0</v>
      </c>
    </row>
    <row r="33" spans="1:3" ht="17.25" customHeight="1" x14ac:dyDescent="0.25">
      <c r="A33" s="20" t="s">
        <v>64</v>
      </c>
      <c r="B33" s="16" t="s">
        <v>66</v>
      </c>
      <c r="C33" s="21">
        <f>60000+300000+331800</f>
        <v>691800</v>
      </c>
    </row>
    <row r="34" spans="1:3" ht="17.25" customHeight="1" x14ac:dyDescent="0.25">
      <c r="A34" s="22" t="s">
        <v>67</v>
      </c>
      <c r="B34" s="12" t="s">
        <v>93</v>
      </c>
      <c r="C34" s="19">
        <f>+SUM(C35:C45)</f>
        <v>11936171</v>
      </c>
    </row>
    <row r="35" spans="1:3" ht="17.25" customHeight="1" x14ac:dyDescent="0.25">
      <c r="A35" s="20" t="s">
        <v>68</v>
      </c>
      <c r="B35" s="16" t="s">
        <v>9</v>
      </c>
      <c r="C35" s="21">
        <v>0</v>
      </c>
    </row>
    <row r="36" spans="1:3" ht="17.25" customHeight="1" x14ac:dyDescent="0.25">
      <c r="A36" s="20" t="s">
        <v>69</v>
      </c>
      <c r="B36" s="16" t="s">
        <v>74</v>
      </c>
      <c r="C36" s="21">
        <v>7895083</v>
      </c>
    </row>
    <row r="37" spans="1:3" ht="17.25" customHeight="1" x14ac:dyDescent="0.25">
      <c r="A37" s="20" t="s">
        <v>70</v>
      </c>
      <c r="B37" s="16" t="s">
        <v>73</v>
      </c>
      <c r="C37" s="21">
        <v>1503477</v>
      </c>
    </row>
    <row r="38" spans="1:3" ht="17.25" customHeight="1" x14ac:dyDescent="0.25">
      <c r="A38" s="20" t="s">
        <v>71</v>
      </c>
      <c r="B38" s="16" t="s">
        <v>72</v>
      </c>
      <c r="C38" s="21">
        <v>0</v>
      </c>
    </row>
    <row r="39" spans="1:3" ht="17.25" customHeight="1" x14ac:dyDescent="0.25">
      <c r="A39" s="20" t="s">
        <v>75</v>
      </c>
      <c r="B39" s="16" t="s">
        <v>10</v>
      </c>
      <c r="C39" s="21">
        <v>0</v>
      </c>
    </row>
    <row r="40" spans="1:3" ht="17.25" customHeight="1" x14ac:dyDescent="0.25">
      <c r="A40" s="20" t="s">
        <v>76</v>
      </c>
      <c r="B40" s="16" t="s">
        <v>11</v>
      </c>
      <c r="C40" s="21">
        <v>2537611</v>
      </c>
    </row>
    <row r="41" spans="1:3" ht="17.25" customHeight="1" x14ac:dyDescent="0.25">
      <c r="A41" s="20" t="s">
        <v>77</v>
      </c>
      <c r="B41" s="16" t="s">
        <v>12</v>
      </c>
      <c r="C41" s="21">
        <v>0</v>
      </c>
    </row>
    <row r="42" spans="1:3" ht="17.25" customHeight="1" x14ac:dyDescent="0.25">
      <c r="A42" s="20" t="s">
        <v>78</v>
      </c>
      <c r="B42" s="16" t="s">
        <v>80</v>
      </c>
      <c r="C42" s="21">
        <v>0</v>
      </c>
    </row>
    <row r="43" spans="1:3" ht="17.25" customHeight="1" x14ac:dyDescent="0.25">
      <c r="A43" s="20" t="s">
        <v>79</v>
      </c>
      <c r="B43" s="16" t="s">
        <v>81</v>
      </c>
      <c r="C43" s="21">
        <v>0</v>
      </c>
    </row>
    <row r="44" spans="1:3" ht="17.25" customHeight="1" x14ac:dyDescent="0.25">
      <c r="A44" s="20" t="s">
        <v>83</v>
      </c>
      <c r="B44" s="16" t="s">
        <v>13</v>
      </c>
      <c r="C44" s="21">
        <v>0</v>
      </c>
    </row>
    <row r="45" spans="1:3" ht="17.25" customHeight="1" x14ac:dyDescent="0.25">
      <c r="A45" s="20" t="s">
        <v>84</v>
      </c>
      <c r="B45" s="16" t="s">
        <v>82</v>
      </c>
      <c r="C45" s="21">
        <v>0</v>
      </c>
    </row>
    <row r="46" spans="1:3" ht="17.25" customHeight="1" x14ac:dyDescent="0.25">
      <c r="A46" s="22" t="s">
        <v>85</v>
      </c>
      <c r="B46" s="12" t="s">
        <v>94</v>
      </c>
      <c r="C46" s="19">
        <f>+SUM(C47:C51)</f>
        <v>0</v>
      </c>
    </row>
    <row r="47" spans="1:3" ht="17.25" customHeight="1" x14ac:dyDescent="0.25">
      <c r="A47" s="20" t="s">
        <v>86</v>
      </c>
      <c r="B47" s="16" t="s">
        <v>89</v>
      </c>
      <c r="C47" s="21">
        <v>0</v>
      </c>
    </row>
    <row r="48" spans="1:3" ht="17.25" customHeight="1" x14ac:dyDescent="0.25">
      <c r="A48" s="20" t="s">
        <v>87</v>
      </c>
      <c r="B48" s="16" t="s">
        <v>88</v>
      </c>
      <c r="C48" s="21">
        <v>0</v>
      </c>
    </row>
    <row r="49" spans="1:3" ht="17.25" customHeight="1" x14ac:dyDescent="0.25">
      <c r="A49" s="20" t="s">
        <v>90</v>
      </c>
      <c r="B49" s="16" t="s">
        <v>14</v>
      </c>
      <c r="C49" s="21">
        <v>0</v>
      </c>
    </row>
    <row r="50" spans="1:3" ht="17.25" customHeight="1" x14ac:dyDescent="0.25">
      <c r="A50" s="20" t="s">
        <v>91</v>
      </c>
      <c r="B50" s="16" t="s">
        <v>384</v>
      </c>
      <c r="C50" s="21">
        <v>0</v>
      </c>
    </row>
    <row r="51" spans="1:3" ht="17.25" customHeight="1" x14ac:dyDescent="0.25">
      <c r="A51" s="20" t="s">
        <v>92</v>
      </c>
      <c r="B51" s="16" t="s">
        <v>15</v>
      </c>
      <c r="C51" s="21">
        <v>0</v>
      </c>
    </row>
    <row r="52" spans="1:3" ht="17.25" customHeight="1" x14ac:dyDescent="0.25">
      <c r="A52" s="22" t="s">
        <v>95</v>
      </c>
      <c r="B52" s="12" t="s">
        <v>385</v>
      </c>
      <c r="C52" s="19">
        <f>+SUM(C53:C57)</f>
        <v>8406915</v>
      </c>
    </row>
    <row r="53" spans="1:3" ht="17.25" customHeight="1" x14ac:dyDescent="0.25">
      <c r="A53" s="20" t="s">
        <v>96</v>
      </c>
      <c r="B53" s="16" t="s">
        <v>16</v>
      </c>
      <c r="C53" s="21">
        <v>0</v>
      </c>
    </row>
    <row r="54" spans="1:3" ht="17.25" customHeight="1" x14ac:dyDescent="0.25">
      <c r="A54" s="20" t="s">
        <v>97</v>
      </c>
      <c r="B54" s="16" t="s">
        <v>17</v>
      </c>
      <c r="C54" s="21">
        <v>0</v>
      </c>
    </row>
    <row r="55" spans="1:3" ht="17.25" customHeight="1" x14ac:dyDescent="0.25">
      <c r="A55" s="20" t="s">
        <v>98</v>
      </c>
      <c r="B55" s="16" t="s">
        <v>18</v>
      </c>
      <c r="C55" s="21">
        <v>0</v>
      </c>
    </row>
    <row r="56" spans="1:3" ht="17.25" customHeight="1" x14ac:dyDescent="0.25">
      <c r="A56" s="20" t="s">
        <v>99</v>
      </c>
      <c r="B56" s="16" t="s">
        <v>101</v>
      </c>
      <c r="C56" s="21">
        <v>843405</v>
      </c>
    </row>
    <row r="57" spans="1:3" ht="17.25" customHeight="1" x14ac:dyDescent="0.25">
      <c r="A57" s="20" t="s">
        <v>100</v>
      </c>
      <c r="B57" s="16" t="s">
        <v>102</v>
      </c>
      <c r="C57" s="21">
        <v>7563510</v>
      </c>
    </row>
    <row r="58" spans="1:3" ht="17.25" customHeight="1" x14ac:dyDescent="0.25">
      <c r="A58" s="20" t="s">
        <v>104</v>
      </c>
      <c r="B58" s="16" t="s">
        <v>103</v>
      </c>
      <c r="C58" s="21">
        <v>0</v>
      </c>
    </row>
    <row r="59" spans="1:3" ht="17.25" customHeight="1" x14ac:dyDescent="0.25">
      <c r="A59" s="22" t="s">
        <v>105</v>
      </c>
      <c r="B59" s="12" t="s">
        <v>139</v>
      </c>
      <c r="C59" s="19">
        <f>+SUM(C60:C62)</f>
        <v>6300000</v>
      </c>
    </row>
    <row r="60" spans="1:3" ht="17.25" customHeight="1" x14ac:dyDescent="0.25">
      <c r="A60" s="20" t="s">
        <v>106</v>
      </c>
      <c r="B60" s="16" t="s">
        <v>19</v>
      </c>
      <c r="C60" s="21">
        <v>0</v>
      </c>
    </row>
    <row r="61" spans="1:3" ht="17.25" customHeight="1" x14ac:dyDescent="0.25">
      <c r="A61" s="20" t="s">
        <v>107</v>
      </c>
      <c r="B61" s="16" t="s">
        <v>110</v>
      </c>
      <c r="C61" s="21">
        <v>0</v>
      </c>
    </row>
    <row r="62" spans="1:3" ht="17.25" customHeight="1" x14ac:dyDescent="0.25">
      <c r="A62" s="20" t="s">
        <v>108</v>
      </c>
      <c r="B62" s="16" t="s">
        <v>20</v>
      </c>
      <c r="C62" s="21">
        <v>6300000</v>
      </c>
    </row>
    <row r="63" spans="1:3" ht="17.25" customHeight="1" x14ac:dyDescent="0.25">
      <c r="A63" s="20" t="s">
        <v>112</v>
      </c>
      <c r="B63" s="16" t="s">
        <v>109</v>
      </c>
      <c r="C63" s="21">
        <v>0</v>
      </c>
    </row>
    <row r="64" spans="1:3" ht="17.25" customHeight="1" x14ac:dyDescent="0.25">
      <c r="A64" s="22" t="s">
        <v>111</v>
      </c>
      <c r="B64" s="12" t="s">
        <v>138</v>
      </c>
      <c r="C64" s="19">
        <f>+C59+C52+C46+C34+C26+C19+C12</f>
        <v>141840045</v>
      </c>
    </row>
    <row r="65" spans="1:3" ht="17.25" customHeight="1" x14ac:dyDescent="0.25">
      <c r="A65" s="22" t="s">
        <v>115</v>
      </c>
      <c r="B65" s="12" t="s">
        <v>132</v>
      </c>
      <c r="C65" s="19">
        <f>+SUM(C66:C68)</f>
        <v>0</v>
      </c>
    </row>
    <row r="66" spans="1:3" ht="17.25" customHeight="1" x14ac:dyDescent="0.25">
      <c r="A66" s="20" t="s">
        <v>134</v>
      </c>
      <c r="B66" s="16" t="s">
        <v>133</v>
      </c>
      <c r="C66" s="21">
        <v>0</v>
      </c>
    </row>
    <row r="67" spans="1:3" ht="17.25" customHeight="1" x14ac:dyDescent="0.25">
      <c r="A67" s="20" t="s">
        <v>135</v>
      </c>
      <c r="B67" s="16" t="s">
        <v>113</v>
      </c>
      <c r="C67" s="21">
        <v>0</v>
      </c>
    </row>
    <row r="68" spans="1:3" ht="17.25" customHeight="1" x14ac:dyDescent="0.25">
      <c r="A68" s="20" t="s">
        <v>136</v>
      </c>
      <c r="B68" s="16" t="s">
        <v>114</v>
      </c>
      <c r="C68" s="21">
        <v>0</v>
      </c>
    </row>
    <row r="69" spans="1:3" s="2" customFormat="1" ht="17.25" customHeight="1" x14ac:dyDescent="0.25">
      <c r="A69" s="22" t="s">
        <v>116</v>
      </c>
      <c r="B69" s="12" t="s">
        <v>137</v>
      </c>
      <c r="C69" s="19">
        <f>SUM(C70:C73)</f>
        <v>0</v>
      </c>
    </row>
    <row r="70" spans="1:3" ht="17.25" customHeight="1" x14ac:dyDescent="0.25">
      <c r="A70" s="20" t="s">
        <v>140</v>
      </c>
      <c r="B70" s="16" t="s">
        <v>142</v>
      </c>
      <c r="C70" s="21">
        <v>0</v>
      </c>
    </row>
    <row r="71" spans="1:3" ht="17.25" customHeight="1" x14ac:dyDescent="0.25">
      <c r="A71" s="20" t="s">
        <v>143</v>
      </c>
      <c r="B71" s="16" t="s">
        <v>141</v>
      </c>
      <c r="C71" s="21">
        <v>0</v>
      </c>
    </row>
    <row r="72" spans="1:3" ht="17.25" customHeight="1" x14ac:dyDescent="0.25">
      <c r="A72" s="20" t="s">
        <v>144</v>
      </c>
      <c r="B72" s="16" t="s">
        <v>145</v>
      </c>
      <c r="C72" s="21">
        <v>0</v>
      </c>
    </row>
    <row r="73" spans="1:3" ht="17.25" customHeight="1" x14ac:dyDescent="0.25">
      <c r="A73" s="20" t="s">
        <v>147</v>
      </c>
      <c r="B73" s="16" t="s">
        <v>146</v>
      </c>
      <c r="C73" s="21">
        <v>0</v>
      </c>
    </row>
    <row r="74" spans="1:3" s="2" customFormat="1" ht="17.25" customHeight="1" x14ac:dyDescent="0.25">
      <c r="A74" s="22" t="s">
        <v>117</v>
      </c>
      <c r="B74" s="12" t="s">
        <v>148</v>
      </c>
      <c r="C74" s="19">
        <f>SUM(C75:C76)</f>
        <v>1091635878</v>
      </c>
    </row>
    <row r="75" spans="1:3" ht="17.25" customHeight="1" x14ac:dyDescent="0.25">
      <c r="A75" s="20" t="s">
        <v>149</v>
      </c>
      <c r="B75" s="16" t="s">
        <v>118</v>
      </c>
      <c r="C75" s="21">
        <v>1091635878</v>
      </c>
    </row>
    <row r="76" spans="1:3" ht="17.25" customHeight="1" x14ac:dyDescent="0.25">
      <c r="A76" s="20" t="s">
        <v>150</v>
      </c>
      <c r="B76" s="16" t="s">
        <v>120</v>
      </c>
      <c r="C76" s="21">
        <v>0</v>
      </c>
    </row>
    <row r="77" spans="1:3" s="2" customFormat="1" ht="17.25" customHeight="1" x14ac:dyDescent="0.25">
      <c r="A77" s="22" t="s">
        <v>119</v>
      </c>
      <c r="B77" s="12" t="s">
        <v>387</v>
      </c>
      <c r="C77" s="19">
        <f>SUM(C78:C81)</f>
        <v>0</v>
      </c>
    </row>
    <row r="78" spans="1:3" ht="17.25" customHeight="1" x14ac:dyDescent="0.25">
      <c r="A78" s="20" t="s">
        <v>151</v>
      </c>
      <c r="B78" s="16" t="s">
        <v>123</v>
      </c>
      <c r="C78" s="21">
        <v>0</v>
      </c>
    </row>
    <row r="79" spans="1:3" ht="17.25" customHeight="1" x14ac:dyDescent="0.25">
      <c r="A79" s="20" t="s">
        <v>152</v>
      </c>
      <c r="B79" s="16" t="s">
        <v>125</v>
      </c>
      <c r="C79" s="21">
        <v>0</v>
      </c>
    </row>
    <row r="80" spans="1:3" ht="17.25" customHeight="1" x14ac:dyDescent="0.25">
      <c r="A80" s="20" t="s">
        <v>153</v>
      </c>
      <c r="B80" s="16" t="s">
        <v>155</v>
      </c>
      <c r="C80" s="21">
        <v>0</v>
      </c>
    </row>
    <row r="81" spans="1:3" ht="17.25" customHeight="1" x14ac:dyDescent="0.25">
      <c r="A81" s="20" t="s">
        <v>154</v>
      </c>
      <c r="B81" s="16" t="s">
        <v>156</v>
      </c>
      <c r="C81" s="21">
        <v>0</v>
      </c>
    </row>
    <row r="82" spans="1:3" s="2" customFormat="1" ht="17.25" customHeight="1" x14ac:dyDescent="0.25">
      <c r="A82" s="22" t="s">
        <v>121</v>
      </c>
      <c r="B82" s="12" t="s">
        <v>157</v>
      </c>
      <c r="C82" s="19">
        <f>SUM(C83:C86)</f>
        <v>0</v>
      </c>
    </row>
    <row r="83" spans="1:3" ht="17.25" customHeight="1" x14ac:dyDescent="0.25">
      <c r="A83" s="20" t="s">
        <v>159</v>
      </c>
      <c r="B83" s="16" t="s">
        <v>127</v>
      </c>
      <c r="C83" s="21">
        <v>0</v>
      </c>
    </row>
    <row r="84" spans="1:3" ht="17.25" customHeight="1" x14ac:dyDescent="0.25">
      <c r="A84" s="20" t="s">
        <v>160</v>
      </c>
      <c r="B84" s="16" t="s">
        <v>128</v>
      </c>
      <c r="C84" s="21">
        <v>0</v>
      </c>
    </row>
    <row r="85" spans="1:3" ht="17.25" customHeight="1" x14ac:dyDescent="0.25">
      <c r="A85" s="20" t="s">
        <v>161</v>
      </c>
      <c r="B85" s="16" t="s">
        <v>129</v>
      </c>
      <c r="C85" s="21">
        <v>0</v>
      </c>
    </row>
    <row r="86" spans="1:3" ht="17.25" customHeight="1" x14ac:dyDescent="0.25">
      <c r="A86" s="20" t="s">
        <v>162</v>
      </c>
      <c r="B86" s="16" t="s">
        <v>158</v>
      </c>
      <c r="C86" s="21">
        <v>0</v>
      </c>
    </row>
    <row r="87" spans="1:3" s="2" customFormat="1" ht="17.25" customHeight="1" x14ac:dyDescent="0.25">
      <c r="A87" s="22" t="s">
        <v>122</v>
      </c>
      <c r="B87" s="12" t="s">
        <v>131</v>
      </c>
      <c r="C87" s="19">
        <v>0</v>
      </c>
    </row>
    <row r="88" spans="1:3" s="2" customFormat="1" ht="17.25" customHeight="1" x14ac:dyDescent="0.25">
      <c r="A88" s="22" t="s">
        <v>124</v>
      </c>
      <c r="B88" s="12" t="s">
        <v>130</v>
      </c>
      <c r="C88" s="19">
        <v>0</v>
      </c>
    </row>
    <row r="89" spans="1:3" ht="17.25" customHeight="1" x14ac:dyDescent="0.25">
      <c r="A89" s="22">
        <v>17</v>
      </c>
      <c r="B89" s="12" t="s">
        <v>163</v>
      </c>
      <c r="C89" s="19">
        <f>+C65+C69+C74+C77+C82+C87+C88</f>
        <v>1091635878</v>
      </c>
    </row>
    <row r="90" spans="1:3" ht="17.25" customHeight="1" x14ac:dyDescent="0.25">
      <c r="A90" s="22" t="s">
        <v>126</v>
      </c>
      <c r="B90" s="12" t="s">
        <v>164</v>
      </c>
      <c r="C90" s="19">
        <f>+C89+C64</f>
        <v>1233475923</v>
      </c>
    </row>
    <row r="91" spans="1:3" ht="17.25" customHeight="1" x14ac:dyDescent="0.25">
      <c r="A91" s="3"/>
    </row>
    <row r="92" spans="1:3" ht="17.25" customHeight="1" x14ac:dyDescent="0.25">
      <c r="A92" s="3"/>
    </row>
    <row r="93" spans="1:3" ht="17.25" customHeight="1" x14ac:dyDescent="0.25">
      <c r="A93" s="3"/>
    </row>
    <row r="94" spans="1:3" ht="17.25" customHeight="1" x14ac:dyDescent="0.25">
      <c r="A94" s="3"/>
    </row>
    <row r="95" spans="1:3" ht="17.25" customHeight="1" x14ac:dyDescent="0.25">
      <c r="A95" s="3"/>
    </row>
    <row r="96" spans="1:3" ht="17.25" customHeight="1" x14ac:dyDescent="0.25">
      <c r="A96" s="3"/>
    </row>
    <row r="97" spans="1:1" ht="17.25" customHeight="1" x14ac:dyDescent="0.25">
      <c r="A97" s="3"/>
    </row>
    <row r="98" spans="1:1" ht="17.25" customHeight="1" x14ac:dyDescent="0.25">
      <c r="A98" s="3"/>
    </row>
    <row r="99" spans="1:1" ht="17.25" customHeight="1" x14ac:dyDescent="0.25">
      <c r="A99" s="3"/>
    </row>
    <row r="100" spans="1:1" ht="17.25" customHeight="1" x14ac:dyDescent="0.25">
      <c r="A100" s="3"/>
    </row>
    <row r="101" spans="1:1" ht="17.25" customHeight="1" x14ac:dyDescent="0.25">
      <c r="A101" s="3"/>
    </row>
    <row r="102" spans="1:1" ht="17.25" customHeight="1" x14ac:dyDescent="0.25">
      <c r="A102" s="3"/>
    </row>
    <row r="103" spans="1:1" ht="17.25" customHeight="1" x14ac:dyDescent="0.25">
      <c r="A103" s="3"/>
    </row>
    <row r="104" spans="1:1" ht="17.25" customHeight="1" x14ac:dyDescent="0.25">
      <c r="A104" s="3"/>
    </row>
    <row r="105" spans="1:1" ht="17.25" customHeight="1" x14ac:dyDescent="0.25">
      <c r="A105" s="3"/>
    </row>
    <row r="106" spans="1:1" ht="17.25" customHeight="1" x14ac:dyDescent="0.25">
      <c r="A106" s="3"/>
    </row>
    <row r="107" spans="1:1" ht="17.25" customHeight="1" x14ac:dyDescent="0.25">
      <c r="A107" s="3"/>
    </row>
    <row r="108" spans="1:1" ht="17.25" customHeight="1" x14ac:dyDescent="0.25">
      <c r="A108" s="3"/>
    </row>
    <row r="109" spans="1:1" ht="17.25" customHeight="1" x14ac:dyDescent="0.25">
      <c r="A109" s="3"/>
    </row>
    <row r="110" spans="1:1" ht="17.25" customHeight="1" x14ac:dyDescent="0.25">
      <c r="A110" s="3"/>
    </row>
    <row r="111" spans="1:1" ht="17.25" customHeight="1" x14ac:dyDescent="0.25">
      <c r="A111" s="3"/>
    </row>
    <row r="112" spans="1:1" ht="17.25" customHeight="1" x14ac:dyDescent="0.25">
      <c r="A112" s="3"/>
    </row>
    <row r="113" spans="1:1" ht="17.25" customHeight="1" x14ac:dyDescent="0.25">
      <c r="A113" s="3"/>
    </row>
    <row r="114" spans="1:1" ht="17.25" customHeight="1" x14ac:dyDescent="0.25">
      <c r="A114" s="3"/>
    </row>
    <row r="115" spans="1:1" ht="17.25" customHeight="1" x14ac:dyDescent="0.25">
      <c r="A115" s="3"/>
    </row>
    <row r="116" spans="1:1" ht="17.25" customHeight="1" x14ac:dyDescent="0.25">
      <c r="A116" s="3"/>
    </row>
    <row r="117" spans="1:1" ht="17.25" customHeight="1" x14ac:dyDescent="0.25">
      <c r="A117" s="3"/>
    </row>
    <row r="118" spans="1:1" ht="17.25" customHeight="1" x14ac:dyDescent="0.25">
      <c r="A118" s="3"/>
    </row>
    <row r="119" spans="1:1" ht="17.25" customHeight="1" x14ac:dyDescent="0.25">
      <c r="A119" s="3"/>
    </row>
    <row r="120" spans="1:1" ht="17.25" customHeight="1" x14ac:dyDescent="0.25">
      <c r="A120" s="3"/>
    </row>
    <row r="121" spans="1:1" ht="17.25" customHeight="1" x14ac:dyDescent="0.25">
      <c r="A121" s="3"/>
    </row>
    <row r="122" spans="1:1" ht="17.25" customHeight="1" x14ac:dyDescent="0.25">
      <c r="A122" s="3"/>
    </row>
    <row r="123" spans="1:1" ht="17.25" customHeight="1" x14ac:dyDescent="0.25">
      <c r="A123" s="3"/>
    </row>
    <row r="124" spans="1:1" ht="17.25" customHeight="1" x14ac:dyDescent="0.25">
      <c r="A124" s="3"/>
    </row>
    <row r="125" spans="1:1" ht="17.25" customHeight="1" x14ac:dyDescent="0.25">
      <c r="A125" s="3"/>
    </row>
    <row r="126" spans="1:1" ht="17.25" customHeight="1" x14ac:dyDescent="0.25">
      <c r="A126" s="3"/>
    </row>
    <row r="127" spans="1:1" ht="17.25" customHeight="1" x14ac:dyDescent="0.25">
      <c r="A127" s="3"/>
    </row>
    <row r="128" spans="1:1" ht="17.25" customHeight="1" x14ac:dyDescent="0.25">
      <c r="A128" s="3"/>
    </row>
    <row r="129" spans="1:1" ht="17.25" customHeight="1" x14ac:dyDescent="0.25">
      <c r="A129" s="3"/>
    </row>
    <row r="130" spans="1:1" ht="17.25" customHeight="1" x14ac:dyDescent="0.25">
      <c r="A130" s="3"/>
    </row>
    <row r="131" spans="1:1" ht="17.25" customHeight="1" x14ac:dyDescent="0.25">
      <c r="A131" s="3"/>
    </row>
    <row r="132" spans="1:1" ht="17.25" customHeight="1" x14ac:dyDescent="0.25">
      <c r="A132" s="3"/>
    </row>
    <row r="133" spans="1:1" ht="17.25" customHeight="1" x14ac:dyDescent="0.25">
      <c r="A133" s="3"/>
    </row>
    <row r="134" spans="1:1" ht="17.25" customHeight="1" x14ac:dyDescent="0.25">
      <c r="A134" s="3"/>
    </row>
    <row r="135" spans="1:1" ht="17.25" customHeight="1" x14ac:dyDescent="0.25">
      <c r="A135" s="3"/>
    </row>
    <row r="136" spans="1:1" ht="17.25" customHeight="1" x14ac:dyDescent="0.25">
      <c r="A136" s="3"/>
    </row>
    <row r="137" spans="1:1" ht="17.25" customHeight="1" x14ac:dyDescent="0.25">
      <c r="A137" s="3"/>
    </row>
    <row r="138" spans="1:1" ht="17.25" customHeight="1" x14ac:dyDescent="0.25">
      <c r="A138" s="3"/>
    </row>
    <row r="139" spans="1:1" ht="17.25" customHeight="1" x14ac:dyDescent="0.25">
      <c r="A139" s="3"/>
    </row>
    <row r="140" spans="1:1" ht="17.25" customHeight="1" x14ac:dyDescent="0.25">
      <c r="A140" s="3"/>
    </row>
    <row r="141" spans="1:1" ht="17.25" customHeight="1" x14ac:dyDescent="0.25">
      <c r="A141" s="3"/>
    </row>
    <row r="142" spans="1:1" ht="17.25" customHeight="1" x14ac:dyDescent="0.25">
      <c r="A142" s="3"/>
    </row>
    <row r="143" spans="1:1" ht="17.25" customHeight="1" x14ac:dyDescent="0.25">
      <c r="A143" s="3"/>
    </row>
    <row r="144" spans="1:1" ht="17.25" customHeight="1" x14ac:dyDescent="0.25">
      <c r="A144" s="3"/>
    </row>
    <row r="145" spans="1:1" ht="17.25" customHeight="1" x14ac:dyDescent="0.25">
      <c r="A145" s="3"/>
    </row>
    <row r="146" spans="1:1" ht="17.25" customHeight="1" x14ac:dyDescent="0.25">
      <c r="A146" s="3"/>
    </row>
    <row r="147" spans="1:1" ht="17.25" customHeight="1" x14ac:dyDescent="0.25">
      <c r="A147" s="3"/>
    </row>
    <row r="148" spans="1:1" ht="17.25" customHeight="1" x14ac:dyDescent="0.25">
      <c r="A148" s="3"/>
    </row>
    <row r="149" spans="1:1" ht="17.25" customHeight="1" x14ac:dyDescent="0.25">
      <c r="A149" s="3"/>
    </row>
    <row r="150" spans="1:1" ht="17.25" customHeight="1" x14ac:dyDescent="0.25">
      <c r="A150" s="3"/>
    </row>
    <row r="151" spans="1:1" ht="17.25" customHeight="1" x14ac:dyDescent="0.25">
      <c r="A151" s="3"/>
    </row>
    <row r="152" spans="1:1" ht="17.25" customHeight="1" x14ac:dyDescent="0.25">
      <c r="A152" s="3"/>
    </row>
    <row r="153" spans="1:1" ht="17.25" customHeight="1" x14ac:dyDescent="0.25">
      <c r="A153" s="3"/>
    </row>
    <row r="154" spans="1:1" ht="17.25" customHeight="1" x14ac:dyDescent="0.25">
      <c r="A154" s="3"/>
    </row>
    <row r="155" spans="1:1" ht="17.25" customHeight="1" x14ac:dyDescent="0.25">
      <c r="A155" s="3"/>
    </row>
    <row r="156" spans="1:1" ht="17.25" customHeight="1" x14ac:dyDescent="0.25">
      <c r="A156" s="3"/>
    </row>
    <row r="157" spans="1:1" ht="17.25" customHeight="1" x14ac:dyDescent="0.25">
      <c r="A157" s="3"/>
    </row>
    <row r="158" spans="1:1" ht="17.25" customHeight="1" x14ac:dyDescent="0.25">
      <c r="A158" s="3"/>
    </row>
    <row r="159" spans="1:1" ht="17.25" customHeight="1" x14ac:dyDescent="0.25">
      <c r="A159" s="3"/>
    </row>
    <row r="160" spans="1:1" ht="17.25" customHeight="1" x14ac:dyDescent="0.25">
      <c r="A160" s="3"/>
    </row>
    <row r="161" spans="1:1" ht="17.25" customHeight="1" x14ac:dyDescent="0.25">
      <c r="A161" s="3"/>
    </row>
    <row r="162" spans="1:1" ht="17.25" customHeight="1" x14ac:dyDescent="0.25">
      <c r="A162" s="3"/>
    </row>
    <row r="163" spans="1:1" ht="17.25" customHeight="1" x14ac:dyDescent="0.25">
      <c r="A163" s="3"/>
    </row>
    <row r="164" spans="1:1" ht="17.25" customHeight="1" x14ac:dyDescent="0.25">
      <c r="A164" s="3"/>
    </row>
    <row r="165" spans="1:1" ht="17.25" customHeight="1" x14ac:dyDescent="0.25">
      <c r="A165" s="3"/>
    </row>
    <row r="166" spans="1:1" ht="17.25" customHeight="1" x14ac:dyDescent="0.25">
      <c r="A166" s="3"/>
    </row>
    <row r="167" spans="1:1" ht="17.25" customHeight="1" x14ac:dyDescent="0.25">
      <c r="A167" s="3"/>
    </row>
    <row r="168" spans="1:1" ht="17.25" customHeight="1" x14ac:dyDescent="0.25">
      <c r="A168" s="3"/>
    </row>
    <row r="169" spans="1:1" ht="17.25" customHeight="1" x14ac:dyDescent="0.25">
      <c r="A169" s="3"/>
    </row>
    <row r="170" spans="1:1" ht="17.25" customHeight="1" x14ac:dyDescent="0.25">
      <c r="A170" s="3"/>
    </row>
    <row r="171" spans="1:1" ht="17.25" customHeight="1" x14ac:dyDescent="0.25">
      <c r="A171" s="3"/>
    </row>
    <row r="172" spans="1:1" ht="17.25" customHeight="1" x14ac:dyDescent="0.25">
      <c r="A172" s="3"/>
    </row>
    <row r="173" spans="1:1" ht="17.25" customHeight="1" x14ac:dyDescent="0.25">
      <c r="A173" s="3"/>
    </row>
    <row r="174" spans="1:1" ht="17.25" customHeight="1" x14ac:dyDescent="0.25">
      <c r="A174" s="3"/>
    </row>
    <row r="175" spans="1:1" ht="17.25" customHeight="1" x14ac:dyDescent="0.25">
      <c r="A175" s="3"/>
    </row>
    <row r="176" spans="1:1" ht="17.25" customHeight="1" x14ac:dyDescent="0.25">
      <c r="A176" s="3"/>
    </row>
    <row r="177" spans="1:1" ht="17.25" customHeight="1" x14ac:dyDescent="0.25">
      <c r="A177" s="3"/>
    </row>
    <row r="178" spans="1:1" ht="17.25" customHeight="1" x14ac:dyDescent="0.25">
      <c r="A178" s="3"/>
    </row>
    <row r="179" spans="1:1" ht="17.25" customHeight="1" x14ac:dyDescent="0.25">
      <c r="A179" s="3"/>
    </row>
    <row r="180" spans="1:1" ht="17.25" customHeight="1" x14ac:dyDescent="0.25">
      <c r="A180" s="3"/>
    </row>
    <row r="181" spans="1:1" ht="17.25" customHeight="1" x14ac:dyDescent="0.25">
      <c r="A181" s="3"/>
    </row>
    <row r="182" spans="1:1" ht="17.25" customHeight="1" x14ac:dyDescent="0.25">
      <c r="A182" s="3"/>
    </row>
    <row r="183" spans="1:1" ht="17.25" customHeight="1" x14ac:dyDescent="0.25">
      <c r="A183" s="3"/>
    </row>
    <row r="184" spans="1:1" ht="17.25" customHeight="1" x14ac:dyDescent="0.25">
      <c r="A184" s="3"/>
    </row>
    <row r="185" spans="1:1" ht="17.25" customHeight="1" x14ac:dyDescent="0.25">
      <c r="A185" s="3"/>
    </row>
    <row r="186" spans="1:1" ht="17.25" customHeight="1" x14ac:dyDescent="0.25">
      <c r="A186" s="3"/>
    </row>
    <row r="187" spans="1:1" ht="17.25" customHeight="1" x14ac:dyDescent="0.25">
      <c r="A187" s="3"/>
    </row>
    <row r="188" spans="1:1" ht="17.25" customHeight="1" x14ac:dyDescent="0.25">
      <c r="A188" s="3"/>
    </row>
    <row r="189" spans="1:1" ht="17.25" customHeight="1" x14ac:dyDescent="0.25">
      <c r="A189" s="3"/>
    </row>
    <row r="190" spans="1:1" ht="17.25" customHeight="1" x14ac:dyDescent="0.25">
      <c r="A190" s="3"/>
    </row>
    <row r="191" spans="1:1" ht="17.25" customHeight="1" x14ac:dyDescent="0.25">
      <c r="A191" s="3"/>
    </row>
    <row r="192" spans="1:1" ht="17.25" customHeight="1" x14ac:dyDescent="0.25">
      <c r="A192" s="3"/>
    </row>
    <row r="193" spans="1:1" ht="17.25" customHeight="1" x14ac:dyDescent="0.25">
      <c r="A193" s="3"/>
    </row>
    <row r="194" spans="1:1" ht="17.25" customHeight="1" x14ac:dyDescent="0.25">
      <c r="A194" s="3"/>
    </row>
    <row r="195" spans="1:1" ht="17.25" customHeight="1" x14ac:dyDescent="0.25">
      <c r="A195" s="3"/>
    </row>
    <row r="196" spans="1:1" ht="17.25" customHeight="1" x14ac:dyDescent="0.25">
      <c r="A196" s="3"/>
    </row>
    <row r="197" spans="1:1" ht="17.25" customHeight="1" x14ac:dyDescent="0.25">
      <c r="A197" s="3"/>
    </row>
    <row r="198" spans="1:1" ht="17.25" customHeight="1" x14ac:dyDescent="0.25">
      <c r="A198" s="3"/>
    </row>
    <row r="199" spans="1:1" ht="17.25" customHeight="1" x14ac:dyDescent="0.25">
      <c r="A199" s="3"/>
    </row>
    <row r="200" spans="1:1" ht="17.25" customHeight="1" x14ac:dyDescent="0.25">
      <c r="A200" s="3"/>
    </row>
  </sheetData>
  <mergeCells count="3">
    <mergeCell ref="A1:C1"/>
    <mergeCell ref="A4:C4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02"/>
  <sheetViews>
    <sheetView tabSelected="1" workbookViewId="0">
      <selection sqref="A1:C1"/>
    </sheetView>
  </sheetViews>
  <sheetFormatPr defaultRowHeight="16.5" customHeight="1" x14ac:dyDescent="0.25"/>
  <cols>
    <col min="1" max="1" width="10.140625" style="6" bestFit="1" customWidth="1"/>
    <col min="2" max="2" width="99.140625" bestFit="1" customWidth="1"/>
    <col min="3" max="3" width="30.140625" style="4" customWidth="1"/>
  </cols>
  <sheetData>
    <row r="1" spans="1:3" ht="16.5" customHeight="1" x14ac:dyDescent="0.25">
      <c r="A1" s="114" t="s">
        <v>500</v>
      </c>
      <c r="B1" s="114"/>
      <c r="C1" s="114"/>
    </row>
    <row r="2" spans="1:3" ht="16.5" customHeight="1" x14ac:dyDescent="0.25">
      <c r="A2" s="5"/>
      <c r="B2" s="5"/>
      <c r="C2" s="8" t="s">
        <v>368</v>
      </c>
    </row>
    <row r="3" spans="1:3" ht="16.5" customHeight="1" x14ac:dyDescent="0.25">
      <c r="A3" s="103" t="s">
        <v>365</v>
      </c>
      <c r="B3" s="104"/>
      <c r="C3" s="105"/>
    </row>
    <row r="4" spans="1:3" ht="16.5" customHeight="1" x14ac:dyDescent="0.25">
      <c r="A4" s="106" t="s">
        <v>363</v>
      </c>
      <c r="B4" s="106"/>
      <c r="C4" s="106"/>
    </row>
    <row r="5" spans="1:3" ht="16.5" customHeight="1" x14ac:dyDescent="0.25">
      <c r="A5" s="12">
        <v>1</v>
      </c>
      <c r="B5" s="12" t="s">
        <v>219</v>
      </c>
      <c r="C5" s="91">
        <f>+C6+C25+C26+C46+C55</f>
        <v>159646866</v>
      </c>
    </row>
    <row r="6" spans="1:3" s="2" customFormat="1" ht="16.5" customHeight="1" x14ac:dyDescent="0.25">
      <c r="A6" s="14" t="s">
        <v>21</v>
      </c>
      <c r="B6" s="11" t="s">
        <v>220</v>
      </c>
      <c r="C6" s="19">
        <f>+C20+C24</f>
        <v>36745327</v>
      </c>
    </row>
    <row r="7" spans="1:3" ht="16.5" customHeight="1" x14ac:dyDescent="0.25">
      <c r="A7" s="15" t="s">
        <v>221</v>
      </c>
      <c r="B7" s="16" t="s">
        <v>165</v>
      </c>
      <c r="C7" s="21">
        <v>21993641</v>
      </c>
    </row>
    <row r="8" spans="1:3" ht="16.5" customHeight="1" x14ac:dyDescent="0.25">
      <c r="A8" s="15" t="s">
        <v>222</v>
      </c>
      <c r="B8" s="16" t="s">
        <v>166</v>
      </c>
      <c r="C8" s="21">
        <v>0</v>
      </c>
    </row>
    <row r="9" spans="1:3" ht="16.5" customHeight="1" x14ac:dyDescent="0.25">
      <c r="A9" s="15" t="s">
        <v>223</v>
      </c>
      <c r="B9" s="16" t="s">
        <v>167</v>
      </c>
      <c r="C9" s="21">
        <v>0</v>
      </c>
    </row>
    <row r="10" spans="1:3" ht="16.5" customHeight="1" x14ac:dyDescent="0.25">
      <c r="A10" s="15" t="s">
        <v>224</v>
      </c>
      <c r="B10" s="16" t="s">
        <v>168</v>
      </c>
      <c r="C10" s="21">
        <v>0</v>
      </c>
    </row>
    <row r="11" spans="1:3" ht="16.5" customHeight="1" x14ac:dyDescent="0.25">
      <c r="A11" s="15" t="s">
        <v>225</v>
      </c>
      <c r="B11" s="16" t="s">
        <v>169</v>
      </c>
      <c r="C11" s="21">
        <v>0</v>
      </c>
    </row>
    <row r="12" spans="1:3" ht="16.5" customHeight="1" x14ac:dyDescent="0.25">
      <c r="A12" s="15" t="s">
        <v>226</v>
      </c>
      <c r="B12" s="16" t="s">
        <v>170</v>
      </c>
      <c r="C12" s="21">
        <v>0</v>
      </c>
    </row>
    <row r="13" spans="1:3" ht="16.5" customHeight="1" x14ac:dyDescent="0.25">
      <c r="A13" s="15" t="s">
        <v>227</v>
      </c>
      <c r="B13" s="16" t="s">
        <v>171</v>
      </c>
      <c r="C13" s="21">
        <v>0</v>
      </c>
    </row>
    <row r="14" spans="1:3" ht="16.5" customHeight="1" x14ac:dyDescent="0.25">
      <c r="A14" s="15" t="s">
        <v>228</v>
      </c>
      <c r="B14" s="16" t="s">
        <v>172</v>
      </c>
      <c r="C14" s="21">
        <v>0</v>
      </c>
    </row>
    <row r="15" spans="1:3" ht="16.5" customHeight="1" x14ac:dyDescent="0.25">
      <c r="A15" s="15" t="s">
        <v>229</v>
      </c>
      <c r="B15" s="16" t="s">
        <v>173</v>
      </c>
      <c r="C15" s="21">
        <v>0</v>
      </c>
    </row>
    <row r="16" spans="1:3" ht="16.5" customHeight="1" x14ac:dyDescent="0.25">
      <c r="A16" s="15" t="s">
        <v>230</v>
      </c>
      <c r="B16" s="16" t="s">
        <v>174</v>
      </c>
      <c r="C16" s="21">
        <v>0</v>
      </c>
    </row>
    <row r="17" spans="1:3" ht="16.5" customHeight="1" x14ac:dyDescent="0.25">
      <c r="A17" s="15" t="s">
        <v>231</v>
      </c>
      <c r="B17" s="16" t="s">
        <v>175</v>
      </c>
      <c r="C17" s="21">
        <v>0</v>
      </c>
    </row>
    <row r="18" spans="1:3" ht="16.5" customHeight="1" x14ac:dyDescent="0.25">
      <c r="A18" s="15" t="s">
        <v>232</v>
      </c>
      <c r="B18" s="16" t="s">
        <v>176</v>
      </c>
      <c r="C18" s="21">
        <v>0</v>
      </c>
    </row>
    <row r="19" spans="1:3" ht="16.5" customHeight="1" x14ac:dyDescent="0.25">
      <c r="A19" s="15" t="s">
        <v>233</v>
      </c>
      <c r="B19" s="16" t="s">
        <v>373</v>
      </c>
      <c r="C19" s="21">
        <v>1545367</v>
      </c>
    </row>
    <row r="20" spans="1:3" s="2" customFormat="1" ht="16.5" customHeight="1" x14ac:dyDescent="0.25">
      <c r="A20" s="17" t="s">
        <v>234</v>
      </c>
      <c r="B20" s="12" t="s">
        <v>374</v>
      </c>
      <c r="C20" s="100">
        <f>SUM(C7:C19)</f>
        <v>23539008</v>
      </c>
    </row>
    <row r="21" spans="1:3" ht="16.5" customHeight="1" x14ac:dyDescent="0.25">
      <c r="A21" s="15" t="s">
        <v>235</v>
      </c>
      <c r="B21" s="16" t="s">
        <v>177</v>
      </c>
      <c r="C21" s="21">
        <v>5504376</v>
      </c>
    </row>
    <row r="22" spans="1:3" ht="16.5" customHeight="1" x14ac:dyDescent="0.25">
      <c r="A22" s="15" t="s">
        <v>236</v>
      </c>
      <c r="B22" s="16" t="s">
        <v>178</v>
      </c>
      <c r="C22" s="21">
        <v>7140000</v>
      </c>
    </row>
    <row r="23" spans="1:3" ht="16.5" customHeight="1" x14ac:dyDescent="0.25">
      <c r="A23" s="15" t="s">
        <v>237</v>
      </c>
      <c r="B23" s="16" t="s">
        <v>179</v>
      </c>
      <c r="C23" s="21">
        <v>561943</v>
      </c>
    </row>
    <row r="24" spans="1:3" s="2" customFormat="1" ht="16.5" customHeight="1" x14ac:dyDescent="0.25">
      <c r="A24" s="17" t="s">
        <v>238</v>
      </c>
      <c r="B24" s="12" t="s">
        <v>375</v>
      </c>
      <c r="C24" s="100">
        <f>+C21+C22+C23</f>
        <v>13206319</v>
      </c>
    </row>
    <row r="25" spans="1:3" ht="16.5" customHeight="1" x14ac:dyDescent="0.25">
      <c r="A25" s="17" t="s">
        <v>22</v>
      </c>
      <c r="B25" s="12" t="s">
        <v>239</v>
      </c>
      <c r="C25" s="19">
        <v>4593251</v>
      </c>
    </row>
    <row r="26" spans="1:3" s="2" customFormat="1" ht="16.5" customHeight="1" x14ac:dyDescent="0.25">
      <c r="A26" s="17" t="s">
        <v>23</v>
      </c>
      <c r="B26" s="12" t="s">
        <v>240</v>
      </c>
      <c r="C26" s="19">
        <f>SUM(C27:C45)</f>
        <v>83524145</v>
      </c>
    </row>
    <row r="27" spans="1:3" ht="16.5" customHeight="1" x14ac:dyDescent="0.25">
      <c r="A27" s="15" t="s">
        <v>241</v>
      </c>
      <c r="B27" s="16" t="s">
        <v>180</v>
      </c>
      <c r="C27" s="21">
        <v>603802</v>
      </c>
    </row>
    <row r="28" spans="1:3" ht="16.5" customHeight="1" x14ac:dyDescent="0.25">
      <c r="A28" s="15" t="s">
        <v>242</v>
      </c>
      <c r="B28" s="16" t="s">
        <v>181</v>
      </c>
      <c r="C28" s="21">
        <v>13832957</v>
      </c>
    </row>
    <row r="29" spans="1:3" ht="16.5" customHeight="1" x14ac:dyDescent="0.25">
      <c r="A29" s="15" t="s">
        <v>243</v>
      </c>
      <c r="B29" s="16" t="s">
        <v>182</v>
      </c>
      <c r="C29" s="21">
        <v>0</v>
      </c>
    </row>
    <row r="30" spans="1:3" ht="16.5" customHeight="1" x14ac:dyDescent="0.25">
      <c r="A30" s="15" t="s">
        <v>244</v>
      </c>
      <c r="B30" s="16" t="s">
        <v>183</v>
      </c>
      <c r="C30" s="21">
        <v>6149885</v>
      </c>
    </row>
    <row r="31" spans="1:3" ht="16.5" customHeight="1" x14ac:dyDescent="0.25">
      <c r="A31" s="15" t="s">
        <v>245</v>
      </c>
      <c r="B31" s="16" t="s">
        <v>184</v>
      </c>
      <c r="C31" s="21">
        <v>918457</v>
      </c>
    </row>
    <row r="32" spans="1:3" ht="16.5" customHeight="1" x14ac:dyDescent="0.25">
      <c r="A32" s="15" t="s">
        <v>246</v>
      </c>
      <c r="B32" s="16" t="s">
        <v>185</v>
      </c>
      <c r="C32" s="21">
        <v>6041666</v>
      </c>
    </row>
    <row r="33" spans="1:3" ht="16.5" customHeight="1" x14ac:dyDescent="0.25">
      <c r="A33" s="15" t="s">
        <v>247</v>
      </c>
      <c r="B33" s="16" t="s">
        <v>186</v>
      </c>
      <c r="C33" s="21">
        <v>0</v>
      </c>
    </row>
    <row r="34" spans="1:3" ht="16.5" customHeight="1" x14ac:dyDescent="0.25">
      <c r="A34" s="15" t="s">
        <v>248</v>
      </c>
      <c r="B34" s="16" t="s">
        <v>255</v>
      </c>
      <c r="C34" s="21">
        <v>901029</v>
      </c>
    </row>
    <row r="35" spans="1:3" ht="16.5" customHeight="1" x14ac:dyDescent="0.25">
      <c r="A35" s="15" t="s">
        <v>249</v>
      </c>
      <c r="B35" s="16" t="s">
        <v>187</v>
      </c>
      <c r="C35" s="21">
        <v>7336522</v>
      </c>
    </row>
    <row r="36" spans="1:3" ht="16.5" customHeight="1" x14ac:dyDescent="0.25">
      <c r="A36" s="15" t="s">
        <v>250</v>
      </c>
      <c r="B36" s="16" t="s">
        <v>256</v>
      </c>
      <c r="C36" s="21">
        <v>958981</v>
      </c>
    </row>
    <row r="37" spans="1:3" ht="16.5" customHeight="1" x14ac:dyDescent="0.25">
      <c r="A37" s="15" t="s">
        <v>251</v>
      </c>
      <c r="B37" s="16" t="s">
        <v>188</v>
      </c>
      <c r="C37" s="21">
        <v>9094917</v>
      </c>
    </row>
    <row r="38" spans="1:3" ht="16.5" customHeight="1" x14ac:dyDescent="0.25">
      <c r="A38" s="15" t="s">
        <v>252</v>
      </c>
      <c r="B38" s="16" t="s">
        <v>257</v>
      </c>
      <c r="C38" s="21">
        <v>17120395</v>
      </c>
    </row>
    <row r="39" spans="1:3" ht="16.5" customHeight="1" x14ac:dyDescent="0.25">
      <c r="A39" s="15" t="s">
        <v>253</v>
      </c>
      <c r="B39" s="16" t="s">
        <v>189</v>
      </c>
      <c r="C39" s="21">
        <v>0</v>
      </c>
    </row>
    <row r="40" spans="1:3" ht="16.5" customHeight="1" x14ac:dyDescent="0.25">
      <c r="A40" s="15" t="s">
        <v>254</v>
      </c>
      <c r="B40" s="16" t="s">
        <v>190</v>
      </c>
      <c r="C40" s="21">
        <v>1228750</v>
      </c>
    </row>
    <row r="41" spans="1:3" ht="16.5" customHeight="1" x14ac:dyDescent="0.25">
      <c r="A41" s="15" t="s">
        <v>258</v>
      </c>
      <c r="B41" s="16" t="s">
        <v>191</v>
      </c>
      <c r="C41" s="21">
        <v>9198985</v>
      </c>
    </row>
    <row r="42" spans="1:3" ht="16.5" customHeight="1" x14ac:dyDescent="0.25">
      <c r="A42" s="15" t="s">
        <v>259</v>
      </c>
      <c r="B42" s="16" t="s">
        <v>192</v>
      </c>
      <c r="C42" s="21">
        <v>7534014</v>
      </c>
    </row>
    <row r="43" spans="1:3" ht="16.5" customHeight="1" x14ac:dyDescent="0.25">
      <c r="A43" s="15" t="s">
        <v>260</v>
      </c>
      <c r="B43" s="16" t="s">
        <v>263</v>
      </c>
      <c r="C43" s="21">
        <v>0</v>
      </c>
    </row>
    <row r="44" spans="1:3" ht="16.5" customHeight="1" x14ac:dyDescent="0.25">
      <c r="A44" s="15" t="s">
        <v>261</v>
      </c>
      <c r="B44" s="16" t="s">
        <v>264</v>
      </c>
      <c r="C44" s="21">
        <v>0</v>
      </c>
    </row>
    <row r="45" spans="1:3" ht="16.5" customHeight="1" x14ac:dyDescent="0.25">
      <c r="A45" s="15" t="s">
        <v>262</v>
      </c>
      <c r="B45" s="16" t="s">
        <v>193</v>
      </c>
      <c r="C45" s="21">
        <v>2603785</v>
      </c>
    </row>
    <row r="46" spans="1:3" s="2" customFormat="1" ht="16.5" customHeight="1" x14ac:dyDescent="0.25">
      <c r="A46" s="17" t="s">
        <v>24</v>
      </c>
      <c r="B46" s="12" t="s">
        <v>265</v>
      </c>
      <c r="C46" s="19">
        <f>SUM(C47:C54)</f>
        <v>176000</v>
      </c>
    </row>
    <row r="47" spans="1:3" ht="16.5" customHeight="1" x14ac:dyDescent="0.25">
      <c r="A47" s="15" t="s">
        <v>266</v>
      </c>
      <c r="B47" s="16" t="s">
        <v>194</v>
      </c>
      <c r="C47" s="21">
        <v>0</v>
      </c>
    </row>
    <row r="48" spans="1:3" ht="16.5" customHeight="1" x14ac:dyDescent="0.25">
      <c r="A48" s="15" t="s">
        <v>267</v>
      </c>
      <c r="B48" s="16" t="s">
        <v>388</v>
      </c>
      <c r="C48" s="21">
        <v>0</v>
      </c>
    </row>
    <row r="49" spans="1:3" ht="16.5" customHeight="1" x14ac:dyDescent="0.25">
      <c r="A49" s="15" t="s">
        <v>268</v>
      </c>
      <c r="B49" s="16" t="s">
        <v>195</v>
      </c>
      <c r="C49" s="21">
        <v>0</v>
      </c>
    </row>
    <row r="50" spans="1:3" ht="16.5" customHeight="1" x14ac:dyDescent="0.25">
      <c r="A50" s="15" t="s">
        <v>269</v>
      </c>
      <c r="B50" s="16" t="s">
        <v>278</v>
      </c>
      <c r="C50" s="21">
        <v>0</v>
      </c>
    </row>
    <row r="51" spans="1:3" ht="16.5" customHeight="1" x14ac:dyDescent="0.25">
      <c r="A51" s="15" t="s">
        <v>270</v>
      </c>
      <c r="B51" s="16" t="s">
        <v>277</v>
      </c>
      <c r="C51" s="21">
        <v>0</v>
      </c>
    </row>
    <row r="52" spans="1:3" ht="16.5" customHeight="1" x14ac:dyDescent="0.25">
      <c r="A52" s="15" t="s">
        <v>271</v>
      </c>
      <c r="B52" s="16" t="s">
        <v>276</v>
      </c>
      <c r="C52" s="21">
        <v>0</v>
      </c>
    </row>
    <row r="53" spans="1:3" ht="16.5" customHeight="1" x14ac:dyDescent="0.25">
      <c r="A53" s="15" t="s">
        <v>272</v>
      </c>
      <c r="B53" s="16" t="s">
        <v>275</v>
      </c>
      <c r="C53" s="21">
        <v>0</v>
      </c>
    </row>
    <row r="54" spans="1:3" ht="16.5" customHeight="1" x14ac:dyDescent="0.25">
      <c r="A54" s="15" t="s">
        <v>273</v>
      </c>
      <c r="B54" s="16" t="s">
        <v>274</v>
      </c>
      <c r="C54" s="21">
        <v>176000</v>
      </c>
    </row>
    <row r="55" spans="1:3" ht="16.5" customHeight="1" x14ac:dyDescent="0.25">
      <c r="A55" s="15" t="s">
        <v>25</v>
      </c>
      <c r="B55" s="12" t="s">
        <v>279</v>
      </c>
      <c r="C55" s="19">
        <f>SUM(C56:C71)</f>
        <v>34608143</v>
      </c>
    </row>
    <row r="56" spans="1:3" ht="16.5" customHeight="1" x14ac:dyDescent="0.25">
      <c r="A56" s="15" t="s">
        <v>281</v>
      </c>
      <c r="B56" s="16" t="s">
        <v>280</v>
      </c>
      <c r="C56" s="21">
        <v>0</v>
      </c>
    </row>
    <row r="57" spans="1:3" ht="16.5" customHeight="1" x14ac:dyDescent="0.25">
      <c r="A57" s="15" t="s">
        <v>282</v>
      </c>
      <c r="B57" s="16" t="s">
        <v>196</v>
      </c>
      <c r="C57" s="21">
        <v>2900805</v>
      </c>
    </row>
    <row r="58" spans="1:3" ht="16.5" customHeight="1" x14ac:dyDescent="0.25">
      <c r="A58" s="15" t="s">
        <v>283</v>
      </c>
      <c r="B58" s="16" t="s">
        <v>197</v>
      </c>
      <c r="C58" s="21">
        <v>0</v>
      </c>
    </row>
    <row r="59" spans="1:3" ht="16.5" customHeight="1" x14ac:dyDescent="0.25">
      <c r="A59" s="15" t="s">
        <v>284</v>
      </c>
      <c r="B59" s="16" t="s">
        <v>198</v>
      </c>
      <c r="C59" s="21">
        <v>0</v>
      </c>
    </row>
    <row r="60" spans="1:3" ht="16.5" customHeight="1" x14ac:dyDescent="0.25">
      <c r="A60" s="15" t="s">
        <v>285</v>
      </c>
      <c r="B60" s="16" t="s">
        <v>376</v>
      </c>
      <c r="C60" s="21">
        <v>0</v>
      </c>
    </row>
    <row r="61" spans="1:3" ht="16.5" customHeight="1" x14ac:dyDescent="0.25">
      <c r="A61" s="15" t="s">
        <v>286</v>
      </c>
      <c r="B61" s="16" t="s">
        <v>199</v>
      </c>
      <c r="C61" s="21">
        <v>0</v>
      </c>
    </row>
    <row r="62" spans="1:3" ht="16.5" customHeight="1" x14ac:dyDescent="0.25">
      <c r="A62" s="15" t="s">
        <v>287</v>
      </c>
      <c r="B62" s="16" t="s">
        <v>377</v>
      </c>
      <c r="C62" s="21">
        <v>0</v>
      </c>
    </row>
    <row r="63" spans="1:3" ht="16.5" customHeight="1" x14ac:dyDescent="0.25">
      <c r="A63" s="15" t="s">
        <v>288</v>
      </c>
      <c r="B63" s="16" t="s">
        <v>378</v>
      </c>
      <c r="C63" s="21">
        <v>0</v>
      </c>
    </row>
    <row r="64" spans="1:3" ht="16.5" customHeight="1" x14ac:dyDescent="0.25">
      <c r="A64" s="15" t="s">
        <v>289</v>
      </c>
      <c r="B64" s="16" t="s">
        <v>379</v>
      </c>
      <c r="C64" s="21">
        <v>26383338</v>
      </c>
    </row>
    <row r="65" spans="1:3" ht="16.5" customHeight="1" x14ac:dyDescent="0.25">
      <c r="A65" s="15" t="s">
        <v>290</v>
      </c>
      <c r="B65" s="16" t="s">
        <v>380</v>
      </c>
      <c r="C65" s="21">
        <v>0</v>
      </c>
    </row>
    <row r="66" spans="1:3" ht="16.5" customHeight="1" x14ac:dyDescent="0.25">
      <c r="A66" s="15" t="s">
        <v>291</v>
      </c>
      <c r="B66" s="16" t="s">
        <v>381</v>
      </c>
      <c r="C66" s="21">
        <v>0</v>
      </c>
    </row>
    <row r="67" spans="1:3" ht="16.5" customHeight="1" x14ac:dyDescent="0.25">
      <c r="A67" s="15" t="s">
        <v>292</v>
      </c>
      <c r="B67" s="16" t="s">
        <v>200</v>
      </c>
      <c r="C67" s="21">
        <v>0</v>
      </c>
    </row>
    <row r="68" spans="1:3" ht="16.5" customHeight="1" x14ac:dyDescent="0.25">
      <c r="A68" s="15" t="s">
        <v>293</v>
      </c>
      <c r="B68" s="16" t="s">
        <v>201</v>
      </c>
      <c r="C68" s="21">
        <v>0</v>
      </c>
    </row>
    <row r="69" spans="1:3" ht="16.5" customHeight="1" x14ac:dyDescent="0.25">
      <c r="A69" s="15" t="s">
        <v>294</v>
      </c>
      <c r="B69" s="16" t="s">
        <v>202</v>
      </c>
      <c r="C69" s="21">
        <v>0</v>
      </c>
    </row>
    <row r="70" spans="1:3" ht="16.5" customHeight="1" x14ac:dyDescent="0.25">
      <c r="A70" s="15" t="s">
        <v>295</v>
      </c>
      <c r="B70" s="16" t="s">
        <v>382</v>
      </c>
      <c r="C70" s="21">
        <v>4100000</v>
      </c>
    </row>
    <row r="71" spans="1:3" ht="16.5" customHeight="1" x14ac:dyDescent="0.25">
      <c r="A71" s="15" t="s">
        <v>296</v>
      </c>
      <c r="B71" s="16" t="s">
        <v>203</v>
      </c>
      <c r="C71" s="21">
        <v>1224000</v>
      </c>
    </row>
    <row r="72" spans="1:3" s="2" customFormat="1" ht="16.5" customHeight="1" x14ac:dyDescent="0.25">
      <c r="A72" s="17" t="s">
        <v>297</v>
      </c>
      <c r="B72" s="12" t="s">
        <v>298</v>
      </c>
      <c r="C72" s="19">
        <f>+C73+C82+C87</f>
        <v>1022463535</v>
      </c>
    </row>
    <row r="73" spans="1:3" ht="16.5" customHeight="1" x14ac:dyDescent="0.25">
      <c r="A73" s="17" t="s">
        <v>27</v>
      </c>
      <c r="B73" s="12" t="s">
        <v>308</v>
      </c>
      <c r="C73" s="19">
        <f>SUM(C74:C81)</f>
        <v>949849978</v>
      </c>
    </row>
    <row r="74" spans="1:3" ht="16.5" customHeight="1" x14ac:dyDescent="0.25">
      <c r="A74" s="15" t="s">
        <v>299</v>
      </c>
      <c r="B74" s="16" t="s">
        <v>204</v>
      </c>
      <c r="C74" s="21">
        <v>0</v>
      </c>
    </row>
    <row r="75" spans="1:3" ht="16.5" customHeight="1" x14ac:dyDescent="0.25">
      <c r="A75" s="15" t="s">
        <v>300</v>
      </c>
      <c r="B75" s="16" t="s">
        <v>383</v>
      </c>
      <c r="C75" s="21">
        <v>742950300</v>
      </c>
    </row>
    <row r="76" spans="1:3" ht="16.5" customHeight="1" x14ac:dyDescent="0.25">
      <c r="A76" s="15" t="s">
        <v>301</v>
      </c>
      <c r="B76" s="16" t="s">
        <v>205</v>
      </c>
      <c r="C76" s="21">
        <v>0</v>
      </c>
    </row>
    <row r="77" spans="1:3" ht="16.5" customHeight="1" x14ac:dyDescent="0.25">
      <c r="A77" s="15" t="s">
        <v>302</v>
      </c>
      <c r="B77" s="16" t="s">
        <v>206</v>
      </c>
      <c r="C77" s="21">
        <v>0</v>
      </c>
    </row>
    <row r="78" spans="1:3" ht="16.5" customHeight="1" x14ac:dyDescent="0.25">
      <c r="A78" s="15" t="s">
        <v>303</v>
      </c>
      <c r="B78" s="16" t="s">
        <v>207</v>
      </c>
      <c r="C78" s="21">
        <v>4960629</v>
      </c>
    </row>
    <row r="79" spans="1:3" ht="16.5" customHeight="1" x14ac:dyDescent="0.25">
      <c r="A79" s="15" t="s">
        <v>304</v>
      </c>
      <c r="B79" s="16" t="s">
        <v>208</v>
      </c>
      <c r="C79" s="21">
        <v>0</v>
      </c>
    </row>
    <row r="80" spans="1:3" ht="16.5" customHeight="1" x14ac:dyDescent="0.25">
      <c r="A80" s="15" t="s">
        <v>305</v>
      </c>
      <c r="B80" s="16" t="s">
        <v>209</v>
      </c>
      <c r="C80" s="21">
        <v>0</v>
      </c>
    </row>
    <row r="81" spans="1:3" ht="16.5" customHeight="1" x14ac:dyDescent="0.25">
      <c r="A81" s="15" t="s">
        <v>306</v>
      </c>
      <c r="B81" s="16" t="s">
        <v>210</v>
      </c>
      <c r="C81" s="21">
        <v>201939049</v>
      </c>
    </row>
    <row r="82" spans="1:3" ht="16.5" customHeight="1" x14ac:dyDescent="0.25">
      <c r="A82" s="17" t="s">
        <v>28</v>
      </c>
      <c r="B82" s="12" t="s">
        <v>307</v>
      </c>
      <c r="C82" s="19">
        <f>SUM(C83:C86)</f>
        <v>62788558</v>
      </c>
    </row>
    <row r="83" spans="1:3" ht="16.5" customHeight="1" x14ac:dyDescent="0.25">
      <c r="A83" s="15" t="s">
        <v>309</v>
      </c>
      <c r="B83" s="16" t="s">
        <v>211</v>
      </c>
      <c r="C83" s="21">
        <v>49439809</v>
      </c>
    </row>
    <row r="84" spans="1:3" ht="16.5" customHeight="1" x14ac:dyDescent="0.25">
      <c r="A84" s="15" t="s">
        <v>310</v>
      </c>
      <c r="B84" s="16" t="s">
        <v>212</v>
      </c>
      <c r="C84" s="21">
        <v>0</v>
      </c>
    </row>
    <row r="85" spans="1:3" ht="16.5" customHeight="1" x14ac:dyDescent="0.25">
      <c r="A85" s="15" t="s">
        <v>311</v>
      </c>
      <c r="B85" s="16" t="s">
        <v>213</v>
      </c>
      <c r="C85" s="21">
        <v>0</v>
      </c>
    </row>
    <row r="86" spans="1:3" ht="16.5" customHeight="1" x14ac:dyDescent="0.25">
      <c r="A86" s="15" t="s">
        <v>312</v>
      </c>
      <c r="B86" s="16" t="s">
        <v>214</v>
      </c>
      <c r="C86" s="21">
        <v>13348749</v>
      </c>
    </row>
    <row r="87" spans="1:3" ht="16.5" customHeight="1" x14ac:dyDescent="0.25">
      <c r="A87" s="17" t="s">
        <v>29</v>
      </c>
      <c r="B87" s="12" t="s">
        <v>313</v>
      </c>
      <c r="C87" s="19">
        <f>SUM(C88:C97)</f>
        <v>9824999</v>
      </c>
    </row>
    <row r="88" spans="1:3" ht="16.5" customHeight="1" x14ac:dyDescent="0.25">
      <c r="A88" s="15" t="s">
        <v>321</v>
      </c>
      <c r="B88" s="16" t="s">
        <v>215</v>
      </c>
      <c r="C88" s="21">
        <v>0</v>
      </c>
    </row>
    <row r="89" spans="1:3" ht="16.5" customHeight="1" x14ac:dyDescent="0.25">
      <c r="A89" s="15" t="s">
        <v>322</v>
      </c>
      <c r="B89" s="16" t="s">
        <v>314</v>
      </c>
      <c r="C89" s="21">
        <v>0</v>
      </c>
    </row>
    <row r="90" spans="1:3" ht="16.5" customHeight="1" x14ac:dyDescent="0.25">
      <c r="A90" s="15" t="s">
        <v>323</v>
      </c>
      <c r="B90" s="16" t="s">
        <v>315</v>
      </c>
      <c r="C90" s="21">
        <v>0</v>
      </c>
    </row>
    <row r="91" spans="1:3" ht="16.5" customHeight="1" x14ac:dyDescent="0.25">
      <c r="A91" s="15" t="s">
        <v>324</v>
      </c>
      <c r="B91" s="16" t="s">
        <v>316</v>
      </c>
      <c r="C91" s="21">
        <v>9824999</v>
      </c>
    </row>
    <row r="92" spans="1:3" ht="16.5" customHeight="1" x14ac:dyDescent="0.25">
      <c r="A92" s="15" t="s">
        <v>325</v>
      </c>
      <c r="B92" s="16" t="s">
        <v>317</v>
      </c>
      <c r="C92" s="21">
        <v>0</v>
      </c>
    </row>
    <row r="93" spans="1:3" ht="16.5" customHeight="1" x14ac:dyDescent="0.25">
      <c r="A93" s="15" t="s">
        <v>326</v>
      </c>
      <c r="B93" s="16" t="s">
        <v>216</v>
      </c>
      <c r="C93" s="21">
        <v>0</v>
      </c>
    </row>
    <row r="94" spans="1:3" ht="16.5" customHeight="1" x14ac:dyDescent="0.25">
      <c r="A94" s="15" t="s">
        <v>327</v>
      </c>
      <c r="B94" s="16" t="s">
        <v>318</v>
      </c>
      <c r="C94" s="21">
        <v>0</v>
      </c>
    </row>
    <row r="95" spans="1:3" ht="16.5" customHeight="1" x14ac:dyDescent="0.25">
      <c r="A95" s="15" t="s">
        <v>328</v>
      </c>
      <c r="B95" s="16" t="s">
        <v>217</v>
      </c>
      <c r="C95" s="21">
        <v>0</v>
      </c>
    </row>
    <row r="96" spans="1:3" ht="16.5" customHeight="1" x14ac:dyDescent="0.25">
      <c r="A96" s="15" t="s">
        <v>329</v>
      </c>
      <c r="B96" s="16" t="s">
        <v>218</v>
      </c>
      <c r="C96" s="21">
        <v>0</v>
      </c>
    </row>
    <row r="97" spans="1:3" ht="16.5" customHeight="1" x14ac:dyDescent="0.25">
      <c r="A97" s="15" t="s">
        <v>330</v>
      </c>
      <c r="B97" s="16" t="s">
        <v>319</v>
      </c>
      <c r="C97" s="21">
        <v>0</v>
      </c>
    </row>
    <row r="98" spans="1:3" ht="16.5" customHeight="1" x14ac:dyDescent="0.25">
      <c r="A98" s="17" t="s">
        <v>331</v>
      </c>
      <c r="B98" s="12" t="s">
        <v>320</v>
      </c>
      <c r="C98" s="19">
        <f>+C72+C5</f>
        <v>1182110401</v>
      </c>
    </row>
    <row r="99" spans="1:3" s="2" customFormat="1" ht="16.5" customHeight="1" x14ac:dyDescent="0.25">
      <c r="A99" s="17" t="s">
        <v>49</v>
      </c>
      <c r="B99" s="12" t="s">
        <v>350</v>
      </c>
      <c r="C99" s="21">
        <v>0</v>
      </c>
    </row>
    <row r="100" spans="1:3" ht="16.5" customHeight="1" x14ac:dyDescent="0.25">
      <c r="A100" s="15" t="s">
        <v>51</v>
      </c>
      <c r="B100" s="16" t="s">
        <v>349</v>
      </c>
      <c r="C100" s="21">
        <v>0</v>
      </c>
    </row>
    <row r="101" spans="1:3" ht="16.5" customHeight="1" x14ac:dyDescent="0.25">
      <c r="A101" s="15" t="s">
        <v>61</v>
      </c>
      <c r="B101" s="16" t="s">
        <v>332</v>
      </c>
      <c r="C101" s="21">
        <v>0</v>
      </c>
    </row>
    <row r="102" spans="1:3" ht="16.5" customHeight="1" x14ac:dyDescent="0.25">
      <c r="A102" s="15" t="s">
        <v>63</v>
      </c>
      <c r="B102" s="16" t="s">
        <v>348</v>
      </c>
      <c r="C102" s="21">
        <v>0</v>
      </c>
    </row>
    <row r="103" spans="1:3" s="2" customFormat="1" ht="16.5" customHeight="1" x14ac:dyDescent="0.25">
      <c r="A103" s="10">
        <v>5</v>
      </c>
      <c r="B103" s="12" t="s">
        <v>351</v>
      </c>
      <c r="C103" s="21">
        <v>0</v>
      </c>
    </row>
    <row r="104" spans="1:3" ht="16.5" customHeight="1" x14ac:dyDescent="0.25">
      <c r="A104" s="15" t="s">
        <v>68</v>
      </c>
      <c r="B104" s="16" t="s">
        <v>352</v>
      </c>
      <c r="C104" s="21">
        <v>0</v>
      </c>
    </row>
    <row r="105" spans="1:3" ht="16.5" customHeight="1" x14ac:dyDescent="0.25">
      <c r="A105" s="15" t="s">
        <v>69</v>
      </c>
      <c r="B105" s="16" t="s">
        <v>333</v>
      </c>
      <c r="C105" s="21">
        <v>0</v>
      </c>
    </row>
    <row r="106" spans="1:3" ht="16.5" customHeight="1" x14ac:dyDescent="0.25">
      <c r="A106" s="15" t="s">
        <v>70</v>
      </c>
      <c r="B106" s="16" t="s">
        <v>334</v>
      </c>
      <c r="C106" s="21">
        <v>0</v>
      </c>
    </row>
    <row r="107" spans="1:3" ht="16.5" customHeight="1" x14ac:dyDescent="0.25">
      <c r="A107" s="15" t="s">
        <v>71</v>
      </c>
      <c r="B107" s="16" t="s">
        <v>353</v>
      </c>
      <c r="C107" s="21">
        <v>0</v>
      </c>
    </row>
    <row r="108" spans="1:3" ht="16.5" customHeight="1" x14ac:dyDescent="0.25">
      <c r="A108" s="15" t="s">
        <v>75</v>
      </c>
      <c r="B108" s="16" t="s">
        <v>335</v>
      </c>
      <c r="C108" s="21">
        <v>0</v>
      </c>
    </row>
    <row r="109" spans="1:3" ht="16.5" customHeight="1" x14ac:dyDescent="0.25">
      <c r="A109" s="15" t="s">
        <v>76</v>
      </c>
      <c r="B109" s="16" t="s">
        <v>354</v>
      </c>
      <c r="C109" s="21">
        <v>0</v>
      </c>
    </row>
    <row r="110" spans="1:3" s="2" customFormat="1" ht="16.5" customHeight="1" x14ac:dyDescent="0.25">
      <c r="A110" s="17" t="s">
        <v>85</v>
      </c>
      <c r="B110" s="12" t="s">
        <v>355</v>
      </c>
      <c r="C110" s="19">
        <f>SUM(C111:C117)</f>
        <v>51365522</v>
      </c>
    </row>
    <row r="111" spans="1:3" ht="16.5" customHeight="1" x14ac:dyDescent="0.25">
      <c r="A111" s="15" t="s">
        <v>86</v>
      </c>
      <c r="B111" s="16" t="s">
        <v>336</v>
      </c>
      <c r="C111" s="21">
        <v>2810642</v>
      </c>
    </row>
    <row r="112" spans="1:3" ht="16.5" customHeight="1" x14ac:dyDescent="0.25">
      <c r="A112" s="15" t="s">
        <v>87</v>
      </c>
      <c r="B112" s="16" t="s">
        <v>337</v>
      </c>
      <c r="C112" s="21">
        <v>0</v>
      </c>
    </row>
    <row r="113" spans="1:3" ht="16.5" customHeight="1" x14ac:dyDescent="0.25">
      <c r="A113" s="15" t="s">
        <v>90</v>
      </c>
      <c r="B113" s="16" t="s">
        <v>338</v>
      </c>
      <c r="C113" s="21">
        <v>48554880</v>
      </c>
    </row>
    <row r="114" spans="1:3" ht="16.5" customHeight="1" x14ac:dyDescent="0.25">
      <c r="A114" s="15" t="s">
        <v>91</v>
      </c>
      <c r="B114" s="16" t="s">
        <v>339</v>
      </c>
      <c r="C114" s="21">
        <v>0</v>
      </c>
    </row>
    <row r="115" spans="1:3" ht="16.5" customHeight="1" x14ac:dyDescent="0.25">
      <c r="A115" s="15" t="s">
        <v>92</v>
      </c>
      <c r="B115" s="16" t="s">
        <v>340</v>
      </c>
      <c r="C115" s="21">
        <v>0</v>
      </c>
    </row>
    <row r="116" spans="1:3" ht="16.5" customHeight="1" x14ac:dyDescent="0.25">
      <c r="A116" s="15" t="s">
        <v>356</v>
      </c>
      <c r="B116" s="16" t="s">
        <v>341</v>
      </c>
      <c r="C116" s="21">
        <v>0</v>
      </c>
    </row>
    <row r="117" spans="1:3" ht="16.5" customHeight="1" x14ac:dyDescent="0.25">
      <c r="A117" s="15" t="s">
        <v>357</v>
      </c>
      <c r="B117" s="16" t="s">
        <v>358</v>
      </c>
      <c r="C117" s="21">
        <v>0</v>
      </c>
    </row>
    <row r="118" spans="1:3" s="2" customFormat="1" ht="16.5" customHeight="1" x14ac:dyDescent="0.25">
      <c r="A118" s="17" t="s">
        <v>95</v>
      </c>
      <c r="B118" s="12" t="s">
        <v>361</v>
      </c>
      <c r="C118" s="21">
        <v>0</v>
      </c>
    </row>
    <row r="119" spans="1:3" ht="16.5" customHeight="1" x14ac:dyDescent="0.25">
      <c r="A119" s="15" t="s">
        <v>96</v>
      </c>
      <c r="B119" s="16" t="s">
        <v>342</v>
      </c>
      <c r="C119" s="21">
        <v>0</v>
      </c>
    </row>
    <row r="120" spans="1:3" ht="16.5" customHeight="1" x14ac:dyDescent="0.25">
      <c r="A120" s="15" t="s">
        <v>97</v>
      </c>
      <c r="B120" s="16" t="s">
        <v>343</v>
      </c>
      <c r="C120" s="21">
        <v>0</v>
      </c>
    </row>
    <row r="121" spans="1:3" ht="16.5" customHeight="1" x14ac:dyDescent="0.25">
      <c r="A121" s="15" t="s">
        <v>98</v>
      </c>
      <c r="B121" s="16" t="s">
        <v>360</v>
      </c>
      <c r="C121" s="21">
        <v>0</v>
      </c>
    </row>
    <row r="122" spans="1:3" ht="16.5" customHeight="1" x14ac:dyDescent="0.25">
      <c r="A122" s="15" t="s">
        <v>99</v>
      </c>
      <c r="B122" s="16" t="s">
        <v>344</v>
      </c>
      <c r="C122" s="21">
        <v>0</v>
      </c>
    </row>
    <row r="123" spans="1:3" ht="16.5" customHeight="1" x14ac:dyDescent="0.25">
      <c r="A123" s="15" t="s">
        <v>100</v>
      </c>
      <c r="B123" s="16" t="s">
        <v>359</v>
      </c>
      <c r="C123" s="21">
        <v>0</v>
      </c>
    </row>
    <row r="124" spans="1:3" ht="16.5" customHeight="1" x14ac:dyDescent="0.25">
      <c r="A124" s="17" t="s">
        <v>105</v>
      </c>
      <c r="B124" s="12" t="s">
        <v>345</v>
      </c>
      <c r="C124" s="21">
        <v>0</v>
      </c>
    </row>
    <row r="125" spans="1:3" ht="16.5" customHeight="1" x14ac:dyDescent="0.25">
      <c r="A125" s="17" t="s">
        <v>111</v>
      </c>
      <c r="B125" s="12" t="s">
        <v>346</v>
      </c>
      <c r="C125" s="21">
        <v>0</v>
      </c>
    </row>
    <row r="126" spans="1:3" ht="16.5" customHeight="1" x14ac:dyDescent="0.25">
      <c r="A126" s="17" t="s">
        <v>115</v>
      </c>
      <c r="B126" s="12" t="s">
        <v>362</v>
      </c>
      <c r="C126" s="19">
        <f>+C99+C103+C110+C118+C124+C125</f>
        <v>51365522</v>
      </c>
    </row>
    <row r="127" spans="1:3" ht="16.5" customHeight="1" x14ac:dyDescent="0.25">
      <c r="A127" s="17" t="s">
        <v>116</v>
      </c>
      <c r="B127" s="12" t="s">
        <v>479</v>
      </c>
      <c r="C127" s="19">
        <f>+C126+C98</f>
        <v>1233475923</v>
      </c>
    </row>
    <row r="128" spans="1:3" ht="16.5" customHeight="1" x14ac:dyDescent="0.25">
      <c r="A128" s="7"/>
    </row>
    <row r="129" spans="1:3" ht="16.5" customHeight="1" x14ac:dyDescent="0.25">
      <c r="A129" s="108" t="s">
        <v>369</v>
      </c>
      <c r="B129" s="109"/>
      <c r="C129" s="110"/>
    </row>
    <row r="130" spans="1:3" ht="16.5" customHeight="1" x14ac:dyDescent="0.25">
      <c r="A130" s="90"/>
      <c r="B130" s="90"/>
    </row>
    <row r="131" spans="1:3" ht="16.5" customHeight="1" x14ac:dyDescent="0.25">
      <c r="A131" s="10">
        <v>1</v>
      </c>
      <c r="B131" s="11" t="s">
        <v>370</v>
      </c>
      <c r="C131" s="101">
        <f>+'6.1'!C64-'6.2'!C98</f>
        <v>-1040270356</v>
      </c>
    </row>
    <row r="132" spans="1:3" ht="16.5" customHeight="1" x14ac:dyDescent="0.25">
      <c r="A132" s="10">
        <v>2</v>
      </c>
      <c r="B132" s="11" t="s">
        <v>371</v>
      </c>
      <c r="C132" s="101">
        <f>+'6.1'!C89-'6.2'!C126</f>
        <v>1040270356</v>
      </c>
    </row>
    <row r="133" spans="1:3" ht="16.5" customHeight="1" x14ac:dyDescent="0.25">
      <c r="A133" s="10">
        <v>3</v>
      </c>
      <c r="B133" s="11" t="s">
        <v>372</v>
      </c>
      <c r="C133" s="101">
        <f>SUM(C131:C132)</f>
        <v>0</v>
      </c>
    </row>
    <row r="134" spans="1:3" ht="16.5" customHeight="1" x14ac:dyDescent="0.25">
      <c r="A134" s="7"/>
    </row>
    <row r="135" spans="1:3" ht="16.5" customHeight="1" x14ac:dyDescent="0.25">
      <c r="A135" s="7"/>
    </row>
    <row r="136" spans="1:3" ht="16.5" customHeight="1" x14ac:dyDescent="0.25">
      <c r="A136" s="7"/>
    </row>
    <row r="137" spans="1:3" ht="16.5" customHeight="1" x14ac:dyDescent="0.25">
      <c r="A137" s="7"/>
    </row>
    <row r="138" spans="1:3" ht="16.5" customHeight="1" x14ac:dyDescent="0.25">
      <c r="A138" s="7"/>
    </row>
    <row r="139" spans="1:3" ht="16.5" customHeight="1" x14ac:dyDescent="0.25">
      <c r="A139" s="7"/>
    </row>
    <row r="140" spans="1:3" ht="16.5" customHeight="1" x14ac:dyDescent="0.25">
      <c r="A140" s="7"/>
    </row>
    <row r="141" spans="1:3" ht="16.5" customHeight="1" x14ac:dyDescent="0.25">
      <c r="A141" s="7"/>
    </row>
    <row r="142" spans="1:3" ht="16.5" customHeight="1" x14ac:dyDescent="0.25">
      <c r="A142" s="7"/>
    </row>
    <row r="143" spans="1:3" ht="16.5" customHeight="1" x14ac:dyDescent="0.25">
      <c r="A143" s="7"/>
    </row>
    <row r="144" spans="1:3" ht="16.5" customHeight="1" x14ac:dyDescent="0.25">
      <c r="A144" s="7"/>
    </row>
    <row r="145" spans="1:1" ht="16.5" customHeight="1" x14ac:dyDescent="0.25">
      <c r="A145" s="7"/>
    </row>
    <row r="146" spans="1:1" ht="16.5" customHeight="1" x14ac:dyDescent="0.25">
      <c r="A146" s="7"/>
    </row>
    <row r="147" spans="1:1" ht="16.5" customHeight="1" x14ac:dyDescent="0.25">
      <c r="A147" s="7"/>
    </row>
    <row r="148" spans="1:1" ht="16.5" customHeight="1" x14ac:dyDescent="0.25">
      <c r="A148" s="7"/>
    </row>
    <row r="149" spans="1:1" ht="16.5" customHeight="1" x14ac:dyDescent="0.25">
      <c r="A149" s="7"/>
    </row>
    <row r="150" spans="1:1" ht="16.5" customHeight="1" x14ac:dyDescent="0.25">
      <c r="A150" s="7"/>
    </row>
    <row r="151" spans="1:1" ht="16.5" customHeight="1" x14ac:dyDescent="0.25">
      <c r="A151" s="7"/>
    </row>
    <row r="152" spans="1:1" ht="16.5" customHeight="1" x14ac:dyDescent="0.25">
      <c r="A152" s="7"/>
    </row>
    <row r="153" spans="1:1" ht="16.5" customHeight="1" x14ac:dyDescent="0.25">
      <c r="A153" s="7"/>
    </row>
    <row r="154" spans="1:1" ht="16.5" customHeight="1" x14ac:dyDescent="0.25">
      <c r="A154" s="7"/>
    </row>
    <row r="155" spans="1:1" ht="16.5" customHeight="1" x14ac:dyDescent="0.25">
      <c r="A155" s="7"/>
    </row>
    <row r="156" spans="1:1" ht="16.5" customHeight="1" x14ac:dyDescent="0.25">
      <c r="A156" s="7"/>
    </row>
    <row r="157" spans="1:1" ht="16.5" customHeight="1" x14ac:dyDescent="0.25">
      <c r="A157" s="7"/>
    </row>
    <row r="158" spans="1:1" ht="16.5" customHeight="1" x14ac:dyDescent="0.25">
      <c r="A158" s="7"/>
    </row>
    <row r="159" spans="1:1" ht="16.5" customHeight="1" x14ac:dyDescent="0.25">
      <c r="A159" s="7"/>
    </row>
    <row r="160" spans="1:1" ht="16.5" customHeight="1" x14ac:dyDescent="0.25">
      <c r="A160" s="7"/>
    </row>
    <row r="161" spans="1:1" ht="16.5" customHeight="1" x14ac:dyDescent="0.25">
      <c r="A161" s="7"/>
    </row>
    <row r="162" spans="1:1" ht="16.5" customHeight="1" x14ac:dyDescent="0.25">
      <c r="A162" s="7"/>
    </row>
    <row r="163" spans="1:1" ht="16.5" customHeight="1" x14ac:dyDescent="0.25">
      <c r="A163" s="7"/>
    </row>
    <row r="164" spans="1:1" ht="16.5" customHeight="1" x14ac:dyDescent="0.25">
      <c r="A164" s="7"/>
    </row>
    <row r="165" spans="1:1" ht="16.5" customHeight="1" x14ac:dyDescent="0.25">
      <c r="A165" s="7"/>
    </row>
    <row r="166" spans="1:1" ht="16.5" customHeight="1" x14ac:dyDescent="0.25">
      <c r="A166" s="7"/>
    </row>
    <row r="167" spans="1:1" ht="16.5" customHeight="1" x14ac:dyDescent="0.25">
      <c r="A167" s="7"/>
    </row>
    <row r="168" spans="1:1" ht="16.5" customHeight="1" x14ac:dyDescent="0.25">
      <c r="A168" s="7"/>
    </row>
    <row r="169" spans="1:1" ht="16.5" customHeight="1" x14ac:dyDescent="0.25">
      <c r="A169" s="7"/>
    </row>
    <row r="170" spans="1:1" ht="16.5" customHeight="1" x14ac:dyDescent="0.25">
      <c r="A170" s="7"/>
    </row>
    <row r="171" spans="1:1" ht="16.5" customHeight="1" x14ac:dyDescent="0.25">
      <c r="A171" s="7"/>
    </row>
    <row r="172" spans="1:1" ht="16.5" customHeight="1" x14ac:dyDescent="0.25">
      <c r="A172" s="7"/>
    </row>
    <row r="173" spans="1:1" ht="16.5" customHeight="1" x14ac:dyDescent="0.25">
      <c r="A173" s="7"/>
    </row>
    <row r="174" spans="1:1" ht="16.5" customHeight="1" x14ac:dyDescent="0.25">
      <c r="A174" s="7"/>
    </row>
    <row r="175" spans="1:1" ht="16.5" customHeight="1" x14ac:dyDescent="0.25">
      <c r="A175" s="7"/>
    </row>
    <row r="176" spans="1:1" ht="16.5" customHeight="1" x14ac:dyDescent="0.25">
      <c r="A176" s="7"/>
    </row>
    <row r="177" spans="1:1" ht="16.5" customHeight="1" x14ac:dyDescent="0.25">
      <c r="A177" s="7"/>
    </row>
    <row r="178" spans="1:1" ht="16.5" customHeight="1" x14ac:dyDescent="0.25">
      <c r="A178" s="7"/>
    </row>
    <row r="179" spans="1:1" ht="16.5" customHeight="1" x14ac:dyDescent="0.25">
      <c r="A179" s="7"/>
    </row>
    <row r="180" spans="1:1" ht="16.5" customHeight="1" x14ac:dyDescent="0.25">
      <c r="A180" s="7"/>
    </row>
    <row r="181" spans="1:1" ht="16.5" customHeight="1" x14ac:dyDescent="0.25">
      <c r="A181" s="7"/>
    </row>
    <row r="182" spans="1:1" ht="16.5" customHeight="1" x14ac:dyDescent="0.25">
      <c r="A182" s="7"/>
    </row>
    <row r="183" spans="1:1" ht="16.5" customHeight="1" x14ac:dyDescent="0.25">
      <c r="A183" s="7"/>
    </row>
    <row r="184" spans="1:1" ht="16.5" customHeight="1" x14ac:dyDescent="0.25">
      <c r="A184" s="7"/>
    </row>
    <row r="185" spans="1:1" ht="16.5" customHeight="1" x14ac:dyDescent="0.25">
      <c r="A185" s="7"/>
    </row>
    <row r="186" spans="1:1" ht="16.5" customHeight="1" x14ac:dyDescent="0.25">
      <c r="A186" s="7"/>
    </row>
    <row r="187" spans="1:1" ht="16.5" customHeight="1" x14ac:dyDescent="0.25">
      <c r="A187" s="7"/>
    </row>
    <row r="188" spans="1:1" ht="16.5" customHeight="1" x14ac:dyDescent="0.25">
      <c r="A188" s="7"/>
    </row>
    <row r="189" spans="1:1" ht="16.5" customHeight="1" x14ac:dyDescent="0.25">
      <c r="A189" s="7"/>
    </row>
    <row r="190" spans="1:1" ht="16.5" customHeight="1" x14ac:dyDescent="0.25">
      <c r="A190" s="7"/>
    </row>
    <row r="191" spans="1:1" ht="16.5" customHeight="1" x14ac:dyDescent="0.25">
      <c r="A191" s="7"/>
    </row>
    <row r="192" spans="1:1" ht="16.5" customHeight="1" x14ac:dyDescent="0.25">
      <c r="A192" s="7"/>
    </row>
    <row r="193" spans="1:1" ht="16.5" customHeight="1" x14ac:dyDescent="0.25">
      <c r="A193" s="7"/>
    </row>
    <row r="194" spans="1:1" ht="16.5" customHeight="1" x14ac:dyDescent="0.25">
      <c r="A194" s="7"/>
    </row>
    <row r="195" spans="1:1" ht="16.5" customHeight="1" x14ac:dyDescent="0.25">
      <c r="A195" s="7"/>
    </row>
    <row r="196" spans="1:1" ht="16.5" customHeight="1" x14ac:dyDescent="0.25">
      <c r="A196" s="7"/>
    </row>
    <row r="197" spans="1:1" ht="16.5" customHeight="1" x14ac:dyDescent="0.25">
      <c r="A197" s="7"/>
    </row>
    <row r="198" spans="1:1" ht="16.5" customHeight="1" x14ac:dyDescent="0.25">
      <c r="A198" s="7"/>
    </row>
    <row r="199" spans="1:1" ht="16.5" customHeight="1" x14ac:dyDescent="0.25">
      <c r="A199" s="7"/>
    </row>
    <row r="200" spans="1:1" ht="16.5" customHeight="1" x14ac:dyDescent="0.25">
      <c r="A200" s="7"/>
    </row>
    <row r="201" spans="1:1" ht="16.5" customHeight="1" x14ac:dyDescent="0.25">
      <c r="A201" s="7"/>
    </row>
    <row r="202" spans="1:1" ht="16.5" customHeight="1" x14ac:dyDescent="0.25">
      <c r="A202" s="7"/>
    </row>
    <row r="203" spans="1:1" ht="16.5" customHeight="1" x14ac:dyDescent="0.25">
      <c r="A203" s="7"/>
    </row>
    <row r="204" spans="1:1" ht="16.5" customHeight="1" x14ac:dyDescent="0.25">
      <c r="A204" s="7"/>
    </row>
    <row r="205" spans="1:1" ht="16.5" customHeight="1" x14ac:dyDescent="0.25">
      <c r="A205" s="7"/>
    </row>
    <row r="206" spans="1:1" ht="16.5" customHeight="1" x14ac:dyDescent="0.25">
      <c r="A206" s="7"/>
    </row>
    <row r="207" spans="1:1" ht="16.5" customHeight="1" x14ac:dyDescent="0.25">
      <c r="A207" s="7"/>
    </row>
    <row r="208" spans="1:1" ht="16.5" customHeight="1" x14ac:dyDescent="0.25">
      <c r="A208" s="7"/>
    </row>
    <row r="209" spans="1:1" ht="16.5" customHeight="1" x14ac:dyDescent="0.25">
      <c r="A209" s="7"/>
    </row>
    <row r="210" spans="1:1" ht="16.5" customHeight="1" x14ac:dyDescent="0.25">
      <c r="A210" s="7"/>
    </row>
    <row r="211" spans="1:1" ht="16.5" customHeight="1" x14ac:dyDescent="0.25">
      <c r="A211" s="7"/>
    </row>
    <row r="212" spans="1:1" ht="16.5" customHeight="1" x14ac:dyDescent="0.25">
      <c r="A212" s="7"/>
    </row>
    <row r="213" spans="1:1" ht="16.5" customHeight="1" x14ac:dyDescent="0.25">
      <c r="A213" s="7"/>
    </row>
    <row r="214" spans="1:1" ht="16.5" customHeight="1" x14ac:dyDescent="0.25">
      <c r="A214" s="7"/>
    </row>
    <row r="215" spans="1:1" ht="16.5" customHeight="1" x14ac:dyDescent="0.25">
      <c r="A215" s="7"/>
    </row>
    <row r="216" spans="1:1" ht="16.5" customHeight="1" x14ac:dyDescent="0.25">
      <c r="A216" s="7"/>
    </row>
    <row r="217" spans="1:1" ht="16.5" customHeight="1" x14ac:dyDescent="0.25">
      <c r="A217" s="7"/>
    </row>
    <row r="218" spans="1:1" ht="16.5" customHeight="1" x14ac:dyDescent="0.25">
      <c r="A218" s="7"/>
    </row>
    <row r="219" spans="1:1" ht="16.5" customHeight="1" x14ac:dyDescent="0.25">
      <c r="A219" s="7"/>
    </row>
    <row r="220" spans="1:1" ht="16.5" customHeight="1" x14ac:dyDescent="0.25">
      <c r="A220" s="7"/>
    </row>
    <row r="221" spans="1:1" ht="16.5" customHeight="1" x14ac:dyDescent="0.25">
      <c r="A221" s="7"/>
    </row>
    <row r="222" spans="1:1" ht="16.5" customHeight="1" x14ac:dyDescent="0.25">
      <c r="A222" s="7"/>
    </row>
    <row r="223" spans="1:1" ht="16.5" customHeight="1" x14ac:dyDescent="0.25">
      <c r="A223" s="7"/>
    </row>
    <row r="224" spans="1:1" ht="16.5" customHeight="1" x14ac:dyDescent="0.25">
      <c r="A224" s="7"/>
    </row>
    <row r="225" spans="1:1" ht="16.5" customHeight="1" x14ac:dyDescent="0.25">
      <c r="A225" s="7"/>
    </row>
    <row r="226" spans="1:1" ht="16.5" customHeight="1" x14ac:dyDescent="0.25">
      <c r="A226" s="7"/>
    </row>
    <row r="227" spans="1:1" ht="16.5" customHeight="1" x14ac:dyDescent="0.25">
      <c r="A227" s="7"/>
    </row>
    <row r="228" spans="1:1" ht="16.5" customHeight="1" x14ac:dyDescent="0.25">
      <c r="A228" s="7"/>
    </row>
    <row r="229" spans="1:1" ht="16.5" customHeight="1" x14ac:dyDescent="0.25">
      <c r="A229" s="7"/>
    </row>
    <row r="230" spans="1:1" ht="16.5" customHeight="1" x14ac:dyDescent="0.25">
      <c r="A230" s="7"/>
    </row>
    <row r="231" spans="1:1" ht="16.5" customHeight="1" x14ac:dyDescent="0.25">
      <c r="A231" s="7"/>
    </row>
    <row r="232" spans="1:1" ht="16.5" customHeight="1" x14ac:dyDescent="0.25">
      <c r="A232" s="7"/>
    </row>
    <row r="233" spans="1:1" ht="16.5" customHeight="1" x14ac:dyDescent="0.25">
      <c r="A233" s="7"/>
    </row>
    <row r="234" spans="1:1" ht="16.5" customHeight="1" x14ac:dyDescent="0.25">
      <c r="A234" s="7"/>
    </row>
    <row r="235" spans="1:1" ht="16.5" customHeight="1" x14ac:dyDescent="0.25">
      <c r="A235" s="7"/>
    </row>
    <row r="236" spans="1:1" ht="16.5" customHeight="1" x14ac:dyDescent="0.25">
      <c r="A236" s="7"/>
    </row>
    <row r="237" spans="1:1" ht="16.5" customHeight="1" x14ac:dyDescent="0.25">
      <c r="A237" s="7"/>
    </row>
    <row r="238" spans="1:1" ht="16.5" customHeight="1" x14ac:dyDescent="0.25">
      <c r="A238" s="7"/>
    </row>
    <row r="239" spans="1:1" ht="16.5" customHeight="1" x14ac:dyDescent="0.25">
      <c r="A239" s="7"/>
    </row>
    <row r="240" spans="1:1" ht="16.5" customHeight="1" x14ac:dyDescent="0.25">
      <c r="A240" s="7"/>
    </row>
    <row r="241" spans="1:1" ht="16.5" customHeight="1" x14ac:dyDescent="0.25">
      <c r="A241" s="7"/>
    </row>
    <row r="242" spans="1:1" ht="16.5" customHeight="1" x14ac:dyDescent="0.25">
      <c r="A242" s="7"/>
    </row>
    <row r="243" spans="1:1" ht="16.5" customHeight="1" x14ac:dyDescent="0.25">
      <c r="A243" s="7"/>
    </row>
    <row r="244" spans="1:1" ht="16.5" customHeight="1" x14ac:dyDescent="0.25">
      <c r="A244" s="7"/>
    </row>
    <row r="245" spans="1:1" ht="16.5" customHeight="1" x14ac:dyDescent="0.25">
      <c r="A245" s="7"/>
    </row>
    <row r="246" spans="1:1" ht="16.5" customHeight="1" x14ac:dyDescent="0.25">
      <c r="A246" s="7"/>
    </row>
    <row r="247" spans="1:1" ht="16.5" customHeight="1" x14ac:dyDescent="0.25">
      <c r="A247" s="7"/>
    </row>
    <row r="248" spans="1:1" ht="16.5" customHeight="1" x14ac:dyDescent="0.25">
      <c r="A248" s="7"/>
    </row>
    <row r="249" spans="1:1" ht="16.5" customHeight="1" x14ac:dyDescent="0.25">
      <c r="A249" s="7"/>
    </row>
    <row r="250" spans="1:1" ht="16.5" customHeight="1" x14ac:dyDescent="0.25">
      <c r="A250" s="7"/>
    </row>
    <row r="251" spans="1:1" ht="16.5" customHeight="1" x14ac:dyDescent="0.25">
      <c r="A251" s="7"/>
    </row>
    <row r="252" spans="1:1" ht="16.5" customHeight="1" x14ac:dyDescent="0.25">
      <c r="A252" s="7"/>
    </row>
    <row r="253" spans="1:1" ht="16.5" customHeight="1" x14ac:dyDescent="0.25">
      <c r="A253" s="7"/>
    </row>
    <row r="254" spans="1:1" ht="16.5" customHeight="1" x14ac:dyDescent="0.25">
      <c r="A254" s="7"/>
    </row>
    <row r="255" spans="1:1" ht="16.5" customHeight="1" x14ac:dyDescent="0.25">
      <c r="A255" s="7"/>
    </row>
    <row r="256" spans="1:1" ht="16.5" customHeight="1" x14ac:dyDescent="0.25">
      <c r="A256" s="7"/>
    </row>
    <row r="257" spans="1:1" ht="16.5" customHeight="1" x14ac:dyDescent="0.25">
      <c r="A257" s="7"/>
    </row>
    <row r="258" spans="1:1" ht="16.5" customHeight="1" x14ac:dyDescent="0.25">
      <c r="A258" s="7"/>
    </row>
    <row r="259" spans="1:1" ht="16.5" customHeight="1" x14ac:dyDescent="0.25">
      <c r="A259" s="7"/>
    </row>
    <row r="260" spans="1:1" ht="16.5" customHeight="1" x14ac:dyDescent="0.25">
      <c r="A260" s="7"/>
    </row>
    <row r="261" spans="1:1" ht="16.5" customHeight="1" x14ac:dyDescent="0.25">
      <c r="A261" s="7"/>
    </row>
    <row r="262" spans="1:1" ht="16.5" customHeight="1" x14ac:dyDescent="0.25">
      <c r="A262" s="7"/>
    </row>
    <row r="263" spans="1:1" ht="16.5" customHeight="1" x14ac:dyDescent="0.25">
      <c r="A263" s="7"/>
    </row>
    <row r="264" spans="1:1" ht="16.5" customHeight="1" x14ac:dyDescent="0.25">
      <c r="A264" s="7"/>
    </row>
    <row r="265" spans="1:1" ht="16.5" customHeight="1" x14ac:dyDescent="0.25">
      <c r="A265" s="7"/>
    </row>
    <row r="266" spans="1:1" ht="16.5" customHeight="1" x14ac:dyDescent="0.25">
      <c r="A266" s="7"/>
    </row>
    <row r="267" spans="1:1" ht="16.5" customHeight="1" x14ac:dyDescent="0.25">
      <c r="A267" s="7"/>
    </row>
    <row r="268" spans="1:1" ht="16.5" customHeight="1" x14ac:dyDescent="0.25">
      <c r="A268" s="7"/>
    </row>
    <row r="269" spans="1:1" ht="16.5" customHeight="1" x14ac:dyDescent="0.25">
      <c r="A269" s="7"/>
    </row>
    <row r="270" spans="1:1" ht="16.5" customHeight="1" x14ac:dyDescent="0.25">
      <c r="A270" s="7"/>
    </row>
    <row r="271" spans="1:1" ht="16.5" customHeight="1" x14ac:dyDescent="0.25">
      <c r="A271" s="7"/>
    </row>
    <row r="272" spans="1:1" ht="16.5" customHeight="1" x14ac:dyDescent="0.25">
      <c r="A272" s="7"/>
    </row>
    <row r="273" spans="1:1" ht="16.5" customHeight="1" x14ac:dyDescent="0.25">
      <c r="A273" s="7"/>
    </row>
    <row r="274" spans="1:1" ht="16.5" customHeight="1" x14ac:dyDescent="0.25">
      <c r="A274" s="7"/>
    </row>
    <row r="275" spans="1:1" ht="16.5" customHeight="1" x14ac:dyDescent="0.25">
      <c r="A275" s="7"/>
    </row>
    <row r="276" spans="1:1" ht="16.5" customHeight="1" x14ac:dyDescent="0.25">
      <c r="A276" s="7"/>
    </row>
    <row r="277" spans="1:1" ht="16.5" customHeight="1" x14ac:dyDescent="0.25">
      <c r="A277" s="7"/>
    </row>
    <row r="278" spans="1:1" ht="16.5" customHeight="1" x14ac:dyDescent="0.25">
      <c r="A278" s="7"/>
    </row>
    <row r="279" spans="1:1" ht="16.5" customHeight="1" x14ac:dyDescent="0.25">
      <c r="A279" s="7"/>
    </row>
    <row r="280" spans="1:1" ht="16.5" customHeight="1" x14ac:dyDescent="0.25">
      <c r="A280" s="1"/>
    </row>
    <row r="281" spans="1:1" ht="16.5" customHeight="1" x14ac:dyDescent="0.25">
      <c r="A281" s="1"/>
    </row>
    <row r="282" spans="1:1" ht="16.5" customHeight="1" x14ac:dyDescent="0.25">
      <c r="A282" s="1"/>
    </row>
    <row r="283" spans="1:1" ht="16.5" customHeight="1" x14ac:dyDescent="0.25">
      <c r="A283" s="1"/>
    </row>
    <row r="284" spans="1:1" ht="16.5" customHeight="1" x14ac:dyDescent="0.25">
      <c r="A284" s="1"/>
    </row>
    <row r="285" spans="1:1" ht="16.5" customHeight="1" x14ac:dyDescent="0.25">
      <c r="A285" s="1"/>
    </row>
    <row r="286" spans="1:1" ht="16.5" customHeight="1" x14ac:dyDescent="0.25">
      <c r="A286" s="1"/>
    </row>
    <row r="287" spans="1:1" ht="16.5" customHeight="1" x14ac:dyDescent="0.25">
      <c r="A287" s="1"/>
    </row>
    <row r="288" spans="1:1" ht="16.5" customHeight="1" x14ac:dyDescent="0.25">
      <c r="A288" s="1"/>
    </row>
    <row r="289" spans="1:1" ht="16.5" customHeight="1" x14ac:dyDescent="0.25">
      <c r="A289" s="1"/>
    </row>
    <row r="290" spans="1:1" ht="16.5" customHeight="1" x14ac:dyDescent="0.25">
      <c r="A290" s="1"/>
    </row>
    <row r="291" spans="1:1" ht="16.5" customHeight="1" x14ac:dyDescent="0.25">
      <c r="A291" s="1"/>
    </row>
    <row r="292" spans="1:1" ht="16.5" customHeight="1" x14ac:dyDescent="0.25">
      <c r="A292" s="1"/>
    </row>
    <row r="293" spans="1:1" ht="16.5" customHeight="1" x14ac:dyDescent="0.25">
      <c r="A293" s="1"/>
    </row>
    <row r="294" spans="1:1" ht="16.5" customHeight="1" x14ac:dyDescent="0.25">
      <c r="A294" s="1"/>
    </row>
    <row r="295" spans="1:1" ht="16.5" customHeight="1" x14ac:dyDescent="0.25">
      <c r="A295" s="1"/>
    </row>
    <row r="296" spans="1:1" ht="16.5" customHeight="1" x14ac:dyDescent="0.25">
      <c r="A296" s="1"/>
    </row>
    <row r="297" spans="1:1" ht="16.5" customHeight="1" x14ac:dyDescent="0.25">
      <c r="A297" s="1"/>
    </row>
    <row r="298" spans="1:1" ht="16.5" customHeight="1" x14ac:dyDescent="0.25">
      <c r="A298" s="1"/>
    </row>
    <row r="299" spans="1:1" ht="16.5" customHeight="1" x14ac:dyDescent="0.25">
      <c r="A299" s="1"/>
    </row>
    <row r="300" spans="1:1" ht="16.5" customHeight="1" x14ac:dyDescent="0.25">
      <c r="A300" s="1"/>
    </row>
    <row r="301" spans="1:1" ht="16.5" customHeight="1" x14ac:dyDescent="0.25">
      <c r="A301" s="1"/>
    </row>
    <row r="302" spans="1:1" ht="16.5" customHeight="1" x14ac:dyDescent="0.25">
      <c r="A302" s="1"/>
    </row>
    <row r="303" spans="1:1" ht="16.5" customHeight="1" x14ac:dyDescent="0.25">
      <c r="A303" s="1"/>
    </row>
    <row r="304" spans="1:1" ht="16.5" customHeight="1" x14ac:dyDescent="0.25">
      <c r="A304" s="1"/>
    </row>
    <row r="305" spans="1:1" ht="16.5" customHeight="1" x14ac:dyDescent="0.25">
      <c r="A305" s="1"/>
    </row>
    <row r="306" spans="1:1" ht="16.5" customHeight="1" x14ac:dyDescent="0.25">
      <c r="A306" s="1"/>
    </row>
    <row r="307" spans="1:1" ht="16.5" customHeight="1" x14ac:dyDescent="0.25">
      <c r="A307" s="1"/>
    </row>
    <row r="308" spans="1:1" ht="16.5" customHeight="1" x14ac:dyDescent="0.25">
      <c r="A308" s="1"/>
    </row>
    <row r="309" spans="1:1" ht="16.5" customHeight="1" x14ac:dyDescent="0.25">
      <c r="A309" s="1"/>
    </row>
    <row r="310" spans="1:1" ht="16.5" customHeight="1" x14ac:dyDescent="0.25">
      <c r="A310" s="1"/>
    </row>
    <row r="311" spans="1:1" ht="16.5" customHeight="1" x14ac:dyDescent="0.25">
      <c r="A311" s="1"/>
    </row>
    <row r="312" spans="1:1" ht="16.5" customHeight="1" x14ac:dyDescent="0.25">
      <c r="A312" s="1"/>
    </row>
    <row r="313" spans="1:1" ht="16.5" customHeight="1" x14ac:dyDescent="0.25">
      <c r="A313" s="1"/>
    </row>
    <row r="314" spans="1:1" ht="16.5" customHeight="1" x14ac:dyDescent="0.25">
      <c r="A314" s="1"/>
    </row>
    <row r="315" spans="1:1" ht="16.5" customHeight="1" x14ac:dyDescent="0.25">
      <c r="A315" s="1"/>
    </row>
    <row r="316" spans="1:1" ht="16.5" customHeight="1" x14ac:dyDescent="0.25">
      <c r="A316" s="1"/>
    </row>
    <row r="317" spans="1:1" ht="16.5" customHeight="1" x14ac:dyDescent="0.25">
      <c r="A317" s="1"/>
    </row>
    <row r="318" spans="1:1" ht="16.5" customHeight="1" x14ac:dyDescent="0.25">
      <c r="A318" s="1"/>
    </row>
    <row r="319" spans="1:1" ht="16.5" customHeight="1" x14ac:dyDescent="0.25">
      <c r="A319" s="1"/>
    </row>
    <row r="320" spans="1:1" ht="16.5" customHeight="1" x14ac:dyDescent="0.25">
      <c r="A320" s="1"/>
    </row>
    <row r="321" spans="1:1" ht="16.5" customHeight="1" x14ac:dyDescent="0.25">
      <c r="A321" s="1"/>
    </row>
    <row r="322" spans="1:1" ht="16.5" customHeight="1" x14ac:dyDescent="0.25">
      <c r="A322" s="1"/>
    </row>
    <row r="323" spans="1:1" ht="16.5" customHeight="1" x14ac:dyDescent="0.25">
      <c r="A323" s="1"/>
    </row>
    <row r="324" spans="1:1" ht="16.5" customHeight="1" x14ac:dyDescent="0.25">
      <c r="A324" s="1"/>
    </row>
    <row r="325" spans="1:1" ht="16.5" customHeight="1" x14ac:dyDescent="0.25">
      <c r="A325" s="1"/>
    </row>
    <row r="326" spans="1:1" ht="16.5" customHeight="1" x14ac:dyDescent="0.25">
      <c r="A326" s="1"/>
    </row>
    <row r="327" spans="1:1" ht="16.5" customHeight="1" x14ac:dyDescent="0.25">
      <c r="A327" s="1"/>
    </row>
    <row r="328" spans="1:1" ht="16.5" customHeight="1" x14ac:dyDescent="0.25">
      <c r="A328" s="1"/>
    </row>
    <row r="329" spans="1:1" ht="16.5" customHeight="1" x14ac:dyDescent="0.25">
      <c r="A329" s="1"/>
    </row>
    <row r="330" spans="1:1" ht="16.5" customHeight="1" x14ac:dyDescent="0.25">
      <c r="A330" s="1"/>
    </row>
    <row r="331" spans="1:1" ht="16.5" customHeight="1" x14ac:dyDescent="0.25">
      <c r="A331" s="1"/>
    </row>
    <row r="332" spans="1:1" ht="16.5" customHeight="1" x14ac:dyDescent="0.25">
      <c r="A332" s="1"/>
    </row>
    <row r="333" spans="1:1" ht="16.5" customHeight="1" x14ac:dyDescent="0.25">
      <c r="A333" s="1"/>
    </row>
    <row r="334" spans="1:1" ht="16.5" customHeight="1" x14ac:dyDescent="0.25">
      <c r="A334" s="1"/>
    </row>
    <row r="335" spans="1:1" ht="16.5" customHeight="1" x14ac:dyDescent="0.25">
      <c r="A335" s="1"/>
    </row>
    <row r="336" spans="1:1" ht="16.5" customHeight="1" x14ac:dyDescent="0.25">
      <c r="A336" s="1"/>
    </row>
    <row r="337" spans="1:1" ht="16.5" customHeight="1" x14ac:dyDescent="0.25">
      <c r="A337" s="1"/>
    </row>
    <row r="338" spans="1:1" ht="16.5" customHeight="1" x14ac:dyDescent="0.25">
      <c r="A338" s="1"/>
    </row>
    <row r="339" spans="1:1" ht="16.5" customHeight="1" x14ac:dyDescent="0.25">
      <c r="A339" s="1"/>
    </row>
    <row r="340" spans="1:1" ht="16.5" customHeight="1" x14ac:dyDescent="0.25">
      <c r="A340" s="1"/>
    </row>
    <row r="341" spans="1:1" ht="16.5" customHeight="1" x14ac:dyDescent="0.25">
      <c r="A341" s="1"/>
    </row>
    <row r="342" spans="1:1" ht="16.5" customHeight="1" x14ac:dyDescent="0.25">
      <c r="A342" s="1"/>
    </row>
    <row r="343" spans="1:1" ht="16.5" customHeight="1" x14ac:dyDescent="0.25">
      <c r="A343" s="1"/>
    </row>
    <row r="344" spans="1:1" ht="16.5" customHeight="1" x14ac:dyDescent="0.25">
      <c r="A344" s="1"/>
    </row>
    <row r="345" spans="1:1" ht="16.5" customHeight="1" x14ac:dyDescent="0.25">
      <c r="A345" s="1"/>
    </row>
    <row r="346" spans="1:1" ht="16.5" customHeight="1" x14ac:dyDescent="0.25">
      <c r="A346" s="1"/>
    </row>
    <row r="347" spans="1:1" ht="16.5" customHeight="1" x14ac:dyDescent="0.25">
      <c r="A347" s="1"/>
    </row>
    <row r="348" spans="1:1" ht="16.5" customHeight="1" x14ac:dyDescent="0.25">
      <c r="A348" s="1"/>
    </row>
    <row r="349" spans="1:1" ht="16.5" customHeight="1" x14ac:dyDescent="0.25">
      <c r="A349" s="1"/>
    </row>
    <row r="350" spans="1:1" ht="16.5" customHeight="1" x14ac:dyDescent="0.25">
      <c r="A350" s="1"/>
    </row>
    <row r="351" spans="1:1" ht="16.5" customHeight="1" x14ac:dyDescent="0.25">
      <c r="A351" s="1"/>
    </row>
    <row r="352" spans="1:1" ht="16.5" customHeight="1" x14ac:dyDescent="0.25">
      <c r="A352" s="1"/>
    </row>
    <row r="353" spans="1:1" ht="16.5" customHeight="1" x14ac:dyDescent="0.25">
      <c r="A353" s="1"/>
    </row>
    <row r="354" spans="1:1" ht="16.5" customHeight="1" x14ac:dyDescent="0.25">
      <c r="A354" s="1"/>
    </row>
    <row r="355" spans="1:1" ht="16.5" customHeight="1" x14ac:dyDescent="0.25">
      <c r="A355" s="1"/>
    </row>
    <row r="356" spans="1:1" ht="16.5" customHeight="1" x14ac:dyDescent="0.25">
      <c r="A356" s="1"/>
    </row>
    <row r="357" spans="1:1" ht="16.5" customHeight="1" x14ac:dyDescent="0.25">
      <c r="A357" s="1"/>
    </row>
    <row r="358" spans="1:1" ht="16.5" customHeight="1" x14ac:dyDescent="0.25">
      <c r="A358" s="1"/>
    </row>
    <row r="359" spans="1:1" ht="16.5" customHeight="1" x14ac:dyDescent="0.25">
      <c r="A359" s="1"/>
    </row>
    <row r="360" spans="1:1" ht="16.5" customHeight="1" x14ac:dyDescent="0.25">
      <c r="A360" s="1"/>
    </row>
    <row r="361" spans="1:1" ht="16.5" customHeight="1" x14ac:dyDescent="0.25">
      <c r="A361" s="1"/>
    </row>
    <row r="362" spans="1:1" ht="16.5" customHeight="1" x14ac:dyDescent="0.25">
      <c r="A362" s="1"/>
    </row>
    <row r="363" spans="1:1" ht="16.5" customHeight="1" x14ac:dyDescent="0.25">
      <c r="A363" s="1"/>
    </row>
    <row r="364" spans="1:1" ht="16.5" customHeight="1" x14ac:dyDescent="0.25">
      <c r="A364" s="1"/>
    </row>
    <row r="365" spans="1:1" ht="16.5" customHeight="1" x14ac:dyDescent="0.25">
      <c r="A365" s="1"/>
    </row>
    <row r="366" spans="1:1" ht="16.5" customHeight="1" x14ac:dyDescent="0.25">
      <c r="A366" s="1"/>
    </row>
    <row r="367" spans="1:1" ht="16.5" customHeight="1" x14ac:dyDescent="0.25">
      <c r="A367" s="1"/>
    </row>
    <row r="368" spans="1:1" ht="16.5" customHeight="1" x14ac:dyDescent="0.25">
      <c r="A368" s="1"/>
    </row>
    <row r="369" spans="1:1" ht="16.5" customHeight="1" x14ac:dyDescent="0.25">
      <c r="A369" s="1"/>
    </row>
    <row r="370" spans="1:1" ht="16.5" customHeight="1" x14ac:dyDescent="0.25">
      <c r="A370" s="1"/>
    </row>
    <row r="371" spans="1:1" ht="16.5" customHeight="1" x14ac:dyDescent="0.25">
      <c r="A371" s="1"/>
    </row>
    <row r="372" spans="1:1" ht="16.5" customHeight="1" x14ac:dyDescent="0.25">
      <c r="A372" s="1"/>
    </row>
    <row r="373" spans="1:1" ht="16.5" customHeight="1" x14ac:dyDescent="0.25">
      <c r="A373" s="1"/>
    </row>
    <row r="374" spans="1:1" ht="16.5" customHeight="1" x14ac:dyDescent="0.25">
      <c r="A374" s="1"/>
    </row>
    <row r="375" spans="1:1" ht="16.5" customHeight="1" x14ac:dyDescent="0.25">
      <c r="A375" s="1"/>
    </row>
    <row r="376" spans="1:1" ht="16.5" customHeight="1" x14ac:dyDescent="0.25">
      <c r="A376" s="1"/>
    </row>
    <row r="377" spans="1:1" ht="16.5" customHeight="1" x14ac:dyDescent="0.25">
      <c r="A377" s="1"/>
    </row>
    <row r="378" spans="1:1" ht="16.5" customHeight="1" x14ac:dyDescent="0.25">
      <c r="A378" s="1"/>
    </row>
    <row r="379" spans="1:1" ht="16.5" customHeight="1" x14ac:dyDescent="0.25">
      <c r="A379" s="1"/>
    </row>
    <row r="380" spans="1:1" ht="16.5" customHeight="1" x14ac:dyDescent="0.25">
      <c r="A380" s="1"/>
    </row>
    <row r="381" spans="1:1" ht="16.5" customHeight="1" x14ac:dyDescent="0.25">
      <c r="A381" s="1"/>
    </row>
    <row r="382" spans="1:1" ht="16.5" customHeight="1" x14ac:dyDescent="0.25">
      <c r="A382" s="1"/>
    </row>
    <row r="383" spans="1:1" ht="16.5" customHeight="1" x14ac:dyDescent="0.25">
      <c r="A383" s="1"/>
    </row>
    <row r="384" spans="1:1" ht="16.5" customHeight="1" x14ac:dyDescent="0.25">
      <c r="A384" s="1"/>
    </row>
    <row r="385" spans="1:1" ht="16.5" customHeight="1" x14ac:dyDescent="0.25">
      <c r="A385" s="1"/>
    </row>
    <row r="386" spans="1:1" ht="16.5" customHeight="1" x14ac:dyDescent="0.25">
      <c r="A386" s="1"/>
    </row>
    <row r="387" spans="1:1" ht="16.5" customHeight="1" x14ac:dyDescent="0.25">
      <c r="A387" s="1"/>
    </row>
    <row r="388" spans="1:1" ht="16.5" customHeight="1" x14ac:dyDescent="0.25">
      <c r="A388" s="1"/>
    </row>
    <row r="389" spans="1:1" ht="16.5" customHeight="1" x14ac:dyDescent="0.25">
      <c r="A389" s="1"/>
    </row>
    <row r="390" spans="1:1" ht="16.5" customHeight="1" x14ac:dyDescent="0.25">
      <c r="A390" s="1"/>
    </row>
    <row r="391" spans="1:1" ht="16.5" customHeight="1" x14ac:dyDescent="0.25">
      <c r="A391" s="1"/>
    </row>
    <row r="392" spans="1:1" ht="16.5" customHeight="1" x14ac:dyDescent="0.25">
      <c r="A392" s="1"/>
    </row>
    <row r="393" spans="1:1" ht="16.5" customHeight="1" x14ac:dyDescent="0.25">
      <c r="A393" s="1"/>
    </row>
    <row r="394" spans="1:1" ht="16.5" customHeight="1" x14ac:dyDescent="0.25">
      <c r="A394" s="1"/>
    </row>
    <row r="395" spans="1:1" ht="16.5" customHeight="1" x14ac:dyDescent="0.25">
      <c r="A395" s="1"/>
    </row>
    <row r="396" spans="1:1" ht="16.5" customHeight="1" x14ac:dyDescent="0.25">
      <c r="A396" s="1"/>
    </row>
    <row r="397" spans="1:1" ht="16.5" customHeight="1" x14ac:dyDescent="0.25">
      <c r="A397" s="1"/>
    </row>
    <row r="398" spans="1:1" ht="16.5" customHeight="1" x14ac:dyDescent="0.25">
      <c r="A398" s="1"/>
    </row>
    <row r="399" spans="1:1" ht="16.5" customHeight="1" x14ac:dyDescent="0.25">
      <c r="A399" s="1"/>
    </row>
    <row r="400" spans="1:1" ht="16.5" customHeight="1" x14ac:dyDescent="0.25">
      <c r="A400" s="1"/>
    </row>
    <row r="401" spans="1:1" ht="16.5" customHeight="1" x14ac:dyDescent="0.25">
      <c r="A401" s="1"/>
    </row>
    <row r="402" spans="1:1" ht="16.5" customHeight="1" x14ac:dyDescent="0.25">
      <c r="A402" s="1"/>
    </row>
  </sheetData>
  <mergeCells count="4">
    <mergeCell ref="A1:C1"/>
    <mergeCell ref="A4:C4"/>
    <mergeCell ref="A3:C3"/>
    <mergeCell ref="A129:C1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00"/>
  <sheetViews>
    <sheetView workbookViewId="0">
      <selection sqref="A1:C1"/>
    </sheetView>
  </sheetViews>
  <sheetFormatPr defaultRowHeight="15" x14ac:dyDescent="0.25"/>
  <cols>
    <col min="1" max="1" width="5.140625" bestFit="1" customWidth="1"/>
    <col min="2" max="2" width="108.42578125" bestFit="1" customWidth="1"/>
    <col min="3" max="3" width="13.7109375" style="4" bestFit="1" customWidth="1"/>
  </cols>
  <sheetData>
    <row r="1" spans="1:3" x14ac:dyDescent="0.25">
      <c r="A1" s="114" t="s">
        <v>501</v>
      </c>
      <c r="B1" s="114"/>
      <c r="C1" s="114"/>
    </row>
    <row r="2" spans="1:3" x14ac:dyDescent="0.25">
      <c r="A2" s="5"/>
      <c r="B2" s="5"/>
      <c r="C2" s="8" t="s">
        <v>368</v>
      </c>
    </row>
    <row r="3" spans="1:3" x14ac:dyDescent="0.25">
      <c r="A3" s="103" t="s">
        <v>366</v>
      </c>
      <c r="B3" s="104"/>
      <c r="C3" s="105"/>
    </row>
    <row r="4" spans="1:3" x14ac:dyDescent="0.25">
      <c r="A4" s="106" t="s">
        <v>364</v>
      </c>
      <c r="B4" s="107"/>
      <c r="C4" s="107"/>
    </row>
    <row r="5" spans="1:3" x14ac:dyDescent="0.25">
      <c r="A5" s="18">
        <v>1</v>
      </c>
      <c r="B5" s="12" t="s">
        <v>39</v>
      </c>
      <c r="C5" s="19">
        <v>0</v>
      </c>
    </row>
    <row r="6" spans="1:3" x14ac:dyDescent="0.25">
      <c r="A6" s="20" t="s">
        <v>21</v>
      </c>
      <c r="B6" s="16" t="s">
        <v>0</v>
      </c>
      <c r="C6" s="21">
        <v>0</v>
      </c>
    </row>
    <row r="7" spans="1:3" x14ac:dyDescent="0.25">
      <c r="A7" s="20" t="s">
        <v>22</v>
      </c>
      <c r="B7" s="16" t="s">
        <v>1</v>
      </c>
      <c r="C7" s="21">
        <v>0</v>
      </c>
    </row>
    <row r="8" spans="1:3" x14ac:dyDescent="0.25">
      <c r="A8" s="20" t="s">
        <v>23</v>
      </c>
      <c r="B8" s="16" t="s">
        <v>38</v>
      </c>
      <c r="C8" s="21">
        <v>0</v>
      </c>
    </row>
    <row r="9" spans="1:3" x14ac:dyDescent="0.25">
      <c r="A9" s="20" t="s">
        <v>24</v>
      </c>
      <c r="B9" s="16" t="s">
        <v>2</v>
      </c>
      <c r="C9" s="21">
        <v>0</v>
      </c>
    </row>
    <row r="10" spans="1:3" x14ac:dyDescent="0.25">
      <c r="A10" s="20" t="s">
        <v>25</v>
      </c>
      <c r="B10" s="16" t="s">
        <v>3</v>
      </c>
      <c r="C10" s="21">
        <v>0</v>
      </c>
    </row>
    <row r="11" spans="1:3" x14ac:dyDescent="0.25">
      <c r="A11" s="20" t="s">
        <v>26</v>
      </c>
      <c r="B11" s="16" t="s">
        <v>4</v>
      </c>
      <c r="C11" s="21">
        <v>0</v>
      </c>
    </row>
    <row r="12" spans="1:3" x14ac:dyDescent="0.25">
      <c r="A12" s="18">
        <v>2</v>
      </c>
      <c r="B12" s="12" t="s">
        <v>40</v>
      </c>
      <c r="C12" s="19">
        <v>0</v>
      </c>
    </row>
    <row r="13" spans="1:3" x14ac:dyDescent="0.25">
      <c r="A13" s="20" t="s">
        <v>27</v>
      </c>
      <c r="B13" s="16" t="s">
        <v>5</v>
      </c>
      <c r="C13" s="21">
        <v>0</v>
      </c>
    </row>
    <row r="14" spans="1:3" x14ac:dyDescent="0.25">
      <c r="A14" s="20" t="s">
        <v>28</v>
      </c>
      <c r="B14" s="16" t="s">
        <v>6</v>
      </c>
      <c r="C14" s="21">
        <v>0</v>
      </c>
    </row>
    <row r="15" spans="1:3" x14ac:dyDescent="0.25">
      <c r="A15" s="20" t="s">
        <v>29</v>
      </c>
      <c r="B15" s="16" t="s">
        <v>37</v>
      </c>
      <c r="C15" s="21">
        <v>0</v>
      </c>
    </row>
    <row r="16" spans="1:3" x14ac:dyDescent="0.25">
      <c r="A16" s="20" t="s">
        <v>30</v>
      </c>
      <c r="B16" s="16" t="s">
        <v>36</v>
      </c>
      <c r="C16" s="21">
        <v>0</v>
      </c>
    </row>
    <row r="17" spans="1:3" x14ac:dyDescent="0.25">
      <c r="A17" s="20" t="s">
        <v>31</v>
      </c>
      <c r="B17" s="16" t="s">
        <v>35</v>
      </c>
      <c r="C17" s="21">
        <v>0</v>
      </c>
    </row>
    <row r="18" spans="1:3" x14ac:dyDescent="0.25">
      <c r="A18" s="20" t="s">
        <v>33</v>
      </c>
      <c r="B18" s="16" t="s">
        <v>32</v>
      </c>
      <c r="C18" s="21">
        <v>0</v>
      </c>
    </row>
    <row r="19" spans="1:3" x14ac:dyDescent="0.25">
      <c r="A19" s="18">
        <v>3</v>
      </c>
      <c r="B19" s="12" t="s">
        <v>34</v>
      </c>
      <c r="C19" s="19">
        <v>0</v>
      </c>
    </row>
    <row r="20" spans="1:3" x14ac:dyDescent="0.25">
      <c r="A20" s="20" t="s">
        <v>42</v>
      </c>
      <c r="B20" s="16" t="s">
        <v>7</v>
      </c>
      <c r="C20" s="21">
        <v>0</v>
      </c>
    </row>
    <row r="21" spans="1:3" x14ac:dyDescent="0.25">
      <c r="A21" s="20" t="s">
        <v>43</v>
      </c>
      <c r="B21" s="16" t="s">
        <v>8</v>
      </c>
      <c r="C21" s="21">
        <v>0</v>
      </c>
    </row>
    <row r="22" spans="1:3" x14ac:dyDescent="0.25">
      <c r="A22" s="20" t="s">
        <v>44</v>
      </c>
      <c r="B22" s="16" t="s">
        <v>41</v>
      </c>
      <c r="C22" s="21">
        <v>0</v>
      </c>
    </row>
    <row r="23" spans="1:3" x14ac:dyDescent="0.25">
      <c r="A23" s="20" t="s">
        <v>45</v>
      </c>
      <c r="B23" s="16" t="s">
        <v>55</v>
      </c>
      <c r="C23" s="21">
        <v>0</v>
      </c>
    </row>
    <row r="24" spans="1:3" x14ac:dyDescent="0.25">
      <c r="A24" s="20" t="s">
        <v>46</v>
      </c>
      <c r="B24" s="16" t="s">
        <v>56</v>
      </c>
      <c r="C24" s="21">
        <v>0</v>
      </c>
    </row>
    <row r="25" spans="1:3" x14ac:dyDescent="0.25">
      <c r="A25" s="20" t="s">
        <v>47</v>
      </c>
      <c r="B25" s="16" t="s">
        <v>48</v>
      </c>
      <c r="C25" s="21">
        <v>0</v>
      </c>
    </row>
    <row r="26" spans="1:3" x14ac:dyDescent="0.25">
      <c r="A26" s="22" t="s">
        <v>49</v>
      </c>
      <c r="B26" s="12" t="s">
        <v>50</v>
      </c>
      <c r="C26" s="19">
        <v>0</v>
      </c>
    </row>
    <row r="27" spans="1:3" x14ac:dyDescent="0.25">
      <c r="A27" s="20" t="s">
        <v>51</v>
      </c>
      <c r="B27" s="16" t="s">
        <v>52</v>
      </c>
      <c r="C27" s="21">
        <v>0</v>
      </c>
    </row>
    <row r="28" spans="1:3" x14ac:dyDescent="0.25">
      <c r="A28" s="20" t="s">
        <v>53</v>
      </c>
      <c r="B28" s="16" t="s">
        <v>57</v>
      </c>
      <c r="C28" s="21">
        <v>0</v>
      </c>
    </row>
    <row r="29" spans="1:3" x14ac:dyDescent="0.25">
      <c r="A29" s="20" t="s">
        <v>54</v>
      </c>
      <c r="B29" s="16" t="s">
        <v>58</v>
      </c>
      <c r="C29" s="21">
        <v>0</v>
      </c>
    </row>
    <row r="30" spans="1:3" x14ac:dyDescent="0.25">
      <c r="A30" s="20" t="s">
        <v>60</v>
      </c>
      <c r="B30" s="16" t="s">
        <v>59</v>
      </c>
      <c r="C30" s="21">
        <v>0</v>
      </c>
    </row>
    <row r="31" spans="1:3" x14ac:dyDescent="0.25">
      <c r="A31" s="20" t="s">
        <v>61</v>
      </c>
      <c r="B31" s="16" t="s">
        <v>62</v>
      </c>
      <c r="C31" s="21">
        <v>0</v>
      </c>
    </row>
    <row r="32" spans="1:3" x14ac:dyDescent="0.25">
      <c r="A32" s="20" t="s">
        <v>63</v>
      </c>
      <c r="B32" s="16" t="s">
        <v>65</v>
      </c>
      <c r="C32" s="21">
        <v>0</v>
      </c>
    </row>
    <row r="33" spans="1:3" x14ac:dyDescent="0.25">
      <c r="A33" s="20" t="s">
        <v>64</v>
      </c>
      <c r="B33" s="16" t="s">
        <v>66</v>
      </c>
      <c r="C33" s="21">
        <v>0</v>
      </c>
    </row>
    <row r="34" spans="1:3" x14ac:dyDescent="0.25">
      <c r="A34" s="22" t="s">
        <v>67</v>
      </c>
      <c r="B34" s="12" t="s">
        <v>93</v>
      </c>
      <c r="C34" s="19">
        <f>+SUM(C35:C45)</f>
        <v>16454508</v>
      </c>
    </row>
    <row r="35" spans="1:3" x14ac:dyDescent="0.25">
      <c r="A35" s="20" t="s">
        <v>68</v>
      </c>
      <c r="B35" s="16" t="s">
        <v>9</v>
      </c>
      <c r="C35" s="21">
        <v>0</v>
      </c>
    </row>
    <row r="36" spans="1:3" x14ac:dyDescent="0.25">
      <c r="A36" s="20" t="s">
        <v>69</v>
      </c>
      <c r="B36" s="16" t="s">
        <v>74</v>
      </c>
      <c r="C36" s="21">
        <v>1274000</v>
      </c>
    </row>
    <row r="37" spans="1:3" x14ac:dyDescent="0.25">
      <c r="A37" s="20" t="s">
        <v>70</v>
      </c>
      <c r="B37" s="16" t="s">
        <v>73</v>
      </c>
      <c r="C37" s="21">
        <v>11700945</v>
      </c>
    </row>
    <row r="38" spans="1:3" x14ac:dyDescent="0.25">
      <c r="A38" s="20" t="s">
        <v>71</v>
      </c>
      <c r="B38" s="16" t="s">
        <v>72</v>
      </c>
      <c r="C38" s="21">
        <v>0</v>
      </c>
    </row>
    <row r="39" spans="1:3" x14ac:dyDescent="0.25">
      <c r="A39" s="20" t="s">
        <v>75</v>
      </c>
      <c r="B39" s="16" t="s">
        <v>10</v>
      </c>
      <c r="C39" s="21">
        <v>0</v>
      </c>
    </row>
    <row r="40" spans="1:3" x14ac:dyDescent="0.25">
      <c r="A40" s="20" t="s">
        <v>76</v>
      </c>
      <c r="B40" s="16" t="s">
        <v>11</v>
      </c>
      <c r="C40" s="21">
        <v>3479563</v>
      </c>
    </row>
    <row r="41" spans="1:3" x14ac:dyDescent="0.25">
      <c r="A41" s="20" t="s">
        <v>77</v>
      </c>
      <c r="B41" s="16" t="s">
        <v>12</v>
      </c>
      <c r="C41" s="21">
        <v>0</v>
      </c>
    </row>
    <row r="42" spans="1:3" x14ac:dyDescent="0.25">
      <c r="A42" s="20" t="s">
        <v>78</v>
      </c>
      <c r="B42" s="16" t="s">
        <v>80</v>
      </c>
      <c r="C42" s="21">
        <v>0</v>
      </c>
    </row>
    <row r="43" spans="1:3" x14ac:dyDescent="0.25">
      <c r="A43" s="20" t="s">
        <v>79</v>
      </c>
      <c r="B43" s="16" t="s">
        <v>81</v>
      </c>
      <c r="C43" s="21">
        <v>0</v>
      </c>
    </row>
    <row r="44" spans="1:3" x14ac:dyDescent="0.25">
      <c r="A44" s="20" t="s">
        <v>83</v>
      </c>
      <c r="B44" s="16" t="s">
        <v>13</v>
      </c>
      <c r="C44" s="21">
        <v>0</v>
      </c>
    </row>
    <row r="45" spans="1:3" x14ac:dyDescent="0.25">
      <c r="A45" s="20" t="s">
        <v>84</v>
      </c>
      <c r="B45" s="16" t="s">
        <v>82</v>
      </c>
      <c r="C45" s="21">
        <v>0</v>
      </c>
    </row>
    <row r="46" spans="1:3" x14ac:dyDescent="0.25">
      <c r="A46" s="22" t="s">
        <v>85</v>
      </c>
      <c r="B46" s="12" t="s">
        <v>94</v>
      </c>
      <c r="C46" s="19">
        <v>0</v>
      </c>
    </row>
    <row r="47" spans="1:3" x14ac:dyDescent="0.25">
      <c r="A47" s="20" t="s">
        <v>86</v>
      </c>
      <c r="B47" s="16" t="s">
        <v>89</v>
      </c>
      <c r="C47" s="21">
        <v>0</v>
      </c>
    </row>
    <row r="48" spans="1:3" x14ac:dyDescent="0.25">
      <c r="A48" s="20" t="s">
        <v>87</v>
      </c>
      <c r="B48" s="16" t="s">
        <v>88</v>
      </c>
      <c r="C48" s="21">
        <v>0</v>
      </c>
    </row>
    <row r="49" spans="1:3" x14ac:dyDescent="0.25">
      <c r="A49" s="20" t="s">
        <v>90</v>
      </c>
      <c r="B49" s="16" t="s">
        <v>14</v>
      </c>
      <c r="C49" s="21">
        <v>0</v>
      </c>
    </row>
    <row r="50" spans="1:3" x14ac:dyDescent="0.25">
      <c r="A50" s="20" t="s">
        <v>91</v>
      </c>
      <c r="B50" s="16" t="s">
        <v>384</v>
      </c>
      <c r="C50" s="21">
        <v>0</v>
      </c>
    </row>
    <row r="51" spans="1:3" x14ac:dyDescent="0.25">
      <c r="A51" s="20" t="s">
        <v>92</v>
      </c>
      <c r="B51" s="16" t="s">
        <v>15</v>
      </c>
      <c r="C51" s="21">
        <v>0</v>
      </c>
    </row>
    <row r="52" spans="1:3" x14ac:dyDescent="0.25">
      <c r="A52" s="22" t="s">
        <v>95</v>
      </c>
      <c r="B52" s="12" t="s">
        <v>385</v>
      </c>
      <c r="C52" s="19">
        <v>0</v>
      </c>
    </row>
    <row r="53" spans="1:3" x14ac:dyDescent="0.25">
      <c r="A53" s="20" t="s">
        <v>96</v>
      </c>
      <c r="B53" s="16" t="s">
        <v>16</v>
      </c>
      <c r="C53" s="21">
        <v>0</v>
      </c>
    </row>
    <row r="54" spans="1:3" x14ac:dyDescent="0.25">
      <c r="A54" s="20" t="s">
        <v>97</v>
      </c>
      <c r="B54" s="16" t="s">
        <v>17</v>
      </c>
      <c r="C54" s="21">
        <v>0</v>
      </c>
    </row>
    <row r="55" spans="1:3" x14ac:dyDescent="0.25">
      <c r="A55" s="20" t="s">
        <v>98</v>
      </c>
      <c r="B55" s="16" t="s">
        <v>18</v>
      </c>
      <c r="C55" s="21">
        <v>0</v>
      </c>
    </row>
    <row r="56" spans="1:3" x14ac:dyDescent="0.25">
      <c r="A56" s="20" t="s">
        <v>99</v>
      </c>
      <c r="B56" s="16" t="s">
        <v>101</v>
      </c>
      <c r="C56" s="21">
        <v>0</v>
      </c>
    </row>
    <row r="57" spans="1:3" x14ac:dyDescent="0.25">
      <c r="A57" s="20" t="s">
        <v>100</v>
      </c>
      <c r="B57" s="16" t="s">
        <v>102</v>
      </c>
      <c r="C57" s="21">
        <v>0</v>
      </c>
    </row>
    <row r="58" spans="1:3" x14ac:dyDescent="0.25">
      <c r="A58" s="20" t="s">
        <v>104</v>
      </c>
      <c r="B58" s="16" t="s">
        <v>103</v>
      </c>
      <c r="C58" s="21">
        <v>0</v>
      </c>
    </row>
    <row r="59" spans="1:3" x14ac:dyDescent="0.25">
      <c r="A59" s="22" t="s">
        <v>105</v>
      </c>
      <c r="B59" s="12" t="s">
        <v>139</v>
      </c>
      <c r="C59" s="19">
        <v>0</v>
      </c>
    </row>
    <row r="60" spans="1:3" x14ac:dyDescent="0.25">
      <c r="A60" s="20" t="s">
        <v>106</v>
      </c>
      <c r="B60" s="16" t="s">
        <v>19</v>
      </c>
      <c r="C60" s="21">
        <v>0</v>
      </c>
    </row>
    <row r="61" spans="1:3" x14ac:dyDescent="0.25">
      <c r="A61" s="20" t="s">
        <v>107</v>
      </c>
      <c r="B61" s="16" t="s">
        <v>110</v>
      </c>
      <c r="C61" s="21">
        <v>0</v>
      </c>
    </row>
    <row r="62" spans="1:3" x14ac:dyDescent="0.25">
      <c r="A62" s="20" t="s">
        <v>108</v>
      </c>
      <c r="B62" s="16" t="s">
        <v>20</v>
      </c>
      <c r="C62" s="21">
        <v>0</v>
      </c>
    </row>
    <row r="63" spans="1:3" x14ac:dyDescent="0.25">
      <c r="A63" s="20" t="s">
        <v>112</v>
      </c>
      <c r="B63" s="16" t="s">
        <v>109</v>
      </c>
      <c r="C63" s="21">
        <v>0</v>
      </c>
    </row>
    <row r="64" spans="1:3" x14ac:dyDescent="0.25">
      <c r="A64" s="22" t="s">
        <v>111</v>
      </c>
      <c r="B64" s="12" t="s">
        <v>138</v>
      </c>
      <c r="C64" s="19">
        <f>+C59+C52+C46+C34+C26+C19+C12</f>
        <v>16454508</v>
      </c>
    </row>
    <row r="65" spans="1:3" x14ac:dyDescent="0.25">
      <c r="A65" s="22" t="s">
        <v>115</v>
      </c>
      <c r="B65" s="12" t="s">
        <v>132</v>
      </c>
      <c r="C65" s="19">
        <v>0</v>
      </c>
    </row>
    <row r="66" spans="1:3" x14ac:dyDescent="0.25">
      <c r="A66" s="20" t="s">
        <v>134</v>
      </c>
      <c r="B66" s="16" t="s">
        <v>133</v>
      </c>
      <c r="C66" s="21">
        <v>0</v>
      </c>
    </row>
    <row r="67" spans="1:3" x14ac:dyDescent="0.25">
      <c r="A67" s="20" t="s">
        <v>135</v>
      </c>
      <c r="B67" s="16" t="s">
        <v>113</v>
      </c>
      <c r="C67" s="21">
        <v>0</v>
      </c>
    </row>
    <row r="68" spans="1:3" x14ac:dyDescent="0.25">
      <c r="A68" s="20" t="s">
        <v>136</v>
      </c>
      <c r="B68" s="16" t="s">
        <v>114</v>
      </c>
      <c r="C68" s="21">
        <v>0</v>
      </c>
    </row>
    <row r="69" spans="1:3" x14ac:dyDescent="0.25">
      <c r="A69" s="22" t="s">
        <v>116</v>
      </c>
      <c r="B69" s="12" t="s">
        <v>137</v>
      </c>
      <c r="C69" s="19">
        <v>0</v>
      </c>
    </row>
    <row r="70" spans="1:3" x14ac:dyDescent="0.25">
      <c r="A70" s="20" t="s">
        <v>140</v>
      </c>
      <c r="B70" s="16" t="s">
        <v>142</v>
      </c>
      <c r="C70" s="21">
        <v>0</v>
      </c>
    </row>
    <row r="71" spans="1:3" x14ac:dyDescent="0.25">
      <c r="A71" s="20" t="s">
        <v>143</v>
      </c>
      <c r="B71" s="16" t="s">
        <v>141</v>
      </c>
      <c r="C71" s="21">
        <v>0</v>
      </c>
    </row>
    <row r="72" spans="1:3" x14ac:dyDescent="0.25">
      <c r="A72" s="20" t="s">
        <v>144</v>
      </c>
      <c r="B72" s="16" t="s">
        <v>145</v>
      </c>
      <c r="C72" s="21">
        <v>0</v>
      </c>
    </row>
    <row r="73" spans="1:3" x14ac:dyDescent="0.25">
      <c r="A73" s="20" t="s">
        <v>147</v>
      </c>
      <c r="B73" s="16" t="s">
        <v>146</v>
      </c>
      <c r="C73" s="21">
        <v>0</v>
      </c>
    </row>
    <row r="74" spans="1:3" x14ac:dyDescent="0.25">
      <c r="A74" s="22" t="s">
        <v>117</v>
      </c>
      <c r="B74" s="12" t="s">
        <v>148</v>
      </c>
      <c r="C74" s="19">
        <f>+C75+C76</f>
        <v>2159932</v>
      </c>
    </row>
    <row r="75" spans="1:3" x14ac:dyDescent="0.25">
      <c r="A75" s="20" t="s">
        <v>149</v>
      </c>
      <c r="B75" s="16" t="s">
        <v>118</v>
      </c>
      <c r="C75" s="21">
        <v>2159932</v>
      </c>
    </row>
    <row r="76" spans="1:3" x14ac:dyDescent="0.25">
      <c r="A76" s="20" t="s">
        <v>150</v>
      </c>
      <c r="B76" s="16" t="s">
        <v>120</v>
      </c>
      <c r="C76" s="21">
        <v>0</v>
      </c>
    </row>
    <row r="77" spans="1:3" x14ac:dyDescent="0.25">
      <c r="A77" s="22" t="s">
        <v>119</v>
      </c>
      <c r="B77" s="12" t="s">
        <v>386</v>
      </c>
      <c r="C77" s="19">
        <f>+C78+C79+C80+C81</f>
        <v>17502412</v>
      </c>
    </row>
    <row r="78" spans="1:3" x14ac:dyDescent="0.25">
      <c r="A78" s="20" t="s">
        <v>151</v>
      </c>
      <c r="B78" s="16" t="s">
        <v>123</v>
      </c>
      <c r="C78" s="21">
        <v>0</v>
      </c>
    </row>
    <row r="79" spans="1:3" x14ac:dyDescent="0.25">
      <c r="A79" s="20" t="s">
        <v>152</v>
      </c>
      <c r="B79" s="16" t="s">
        <v>125</v>
      </c>
      <c r="C79" s="21">
        <v>0</v>
      </c>
    </row>
    <row r="80" spans="1:3" x14ac:dyDescent="0.25">
      <c r="A80" s="20" t="s">
        <v>153</v>
      </c>
      <c r="B80" s="16" t="s">
        <v>155</v>
      </c>
      <c r="C80" s="21">
        <v>0</v>
      </c>
    </row>
    <row r="81" spans="1:3" x14ac:dyDescent="0.25">
      <c r="A81" s="20" t="s">
        <v>154</v>
      </c>
      <c r="B81" s="16" t="s">
        <v>156</v>
      </c>
      <c r="C81" s="21">
        <v>17502412</v>
      </c>
    </row>
    <row r="82" spans="1:3" x14ac:dyDescent="0.25">
      <c r="A82" s="22" t="s">
        <v>121</v>
      </c>
      <c r="B82" s="12" t="s">
        <v>157</v>
      </c>
      <c r="C82" s="19">
        <v>0</v>
      </c>
    </row>
    <row r="83" spans="1:3" x14ac:dyDescent="0.25">
      <c r="A83" s="20" t="s">
        <v>159</v>
      </c>
      <c r="B83" s="16" t="s">
        <v>127</v>
      </c>
      <c r="C83" s="21">
        <v>0</v>
      </c>
    </row>
    <row r="84" spans="1:3" x14ac:dyDescent="0.25">
      <c r="A84" s="20" t="s">
        <v>160</v>
      </c>
      <c r="B84" s="16" t="s">
        <v>128</v>
      </c>
      <c r="C84" s="21">
        <v>0</v>
      </c>
    </row>
    <row r="85" spans="1:3" x14ac:dyDescent="0.25">
      <c r="A85" s="20" t="s">
        <v>161</v>
      </c>
      <c r="B85" s="16" t="s">
        <v>129</v>
      </c>
      <c r="C85" s="21">
        <v>0</v>
      </c>
    </row>
    <row r="86" spans="1:3" x14ac:dyDescent="0.25">
      <c r="A86" s="20" t="s">
        <v>162</v>
      </c>
      <c r="B86" s="16" t="s">
        <v>158</v>
      </c>
      <c r="C86" s="21">
        <v>0</v>
      </c>
    </row>
    <row r="87" spans="1:3" x14ac:dyDescent="0.25">
      <c r="A87" s="22" t="s">
        <v>122</v>
      </c>
      <c r="B87" s="12" t="s">
        <v>131</v>
      </c>
      <c r="C87" s="19">
        <v>0</v>
      </c>
    </row>
    <row r="88" spans="1:3" x14ac:dyDescent="0.25">
      <c r="A88" s="22" t="s">
        <v>124</v>
      </c>
      <c r="B88" s="12" t="s">
        <v>130</v>
      </c>
      <c r="C88" s="19">
        <v>0</v>
      </c>
    </row>
    <row r="89" spans="1:3" x14ac:dyDescent="0.25">
      <c r="A89" s="22">
        <v>17</v>
      </c>
      <c r="B89" s="12" t="s">
        <v>163</v>
      </c>
      <c r="C89" s="19">
        <f>+C82+C87+C88+C77+C74+C69+C65</f>
        <v>19662344</v>
      </c>
    </row>
    <row r="90" spans="1:3" x14ac:dyDescent="0.25">
      <c r="A90" s="22" t="s">
        <v>126</v>
      </c>
      <c r="B90" s="12" t="s">
        <v>164</v>
      </c>
      <c r="C90" s="19">
        <f>+C89+C64</f>
        <v>36116852</v>
      </c>
    </row>
    <row r="91" spans="1:3" x14ac:dyDescent="0.25">
      <c r="A91" s="3"/>
    </row>
    <row r="92" spans="1:3" x14ac:dyDescent="0.25">
      <c r="A92" s="3"/>
    </row>
    <row r="93" spans="1:3" x14ac:dyDescent="0.25">
      <c r="A93" s="3"/>
    </row>
    <row r="94" spans="1:3" x14ac:dyDescent="0.25">
      <c r="A94" s="3"/>
    </row>
    <row r="95" spans="1:3" x14ac:dyDescent="0.25">
      <c r="A95" s="3"/>
    </row>
    <row r="96" spans="1:3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  <row r="153" spans="1:1" x14ac:dyDescent="0.25">
      <c r="A153" s="3"/>
    </row>
    <row r="154" spans="1:1" x14ac:dyDescent="0.25">
      <c r="A154" s="3"/>
    </row>
    <row r="155" spans="1:1" x14ac:dyDescent="0.25">
      <c r="A155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59" spans="1:1" x14ac:dyDescent="0.25">
      <c r="A159" s="3"/>
    </row>
    <row r="160" spans="1:1" x14ac:dyDescent="0.25">
      <c r="A160" s="3"/>
    </row>
    <row r="161" spans="1:1" x14ac:dyDescent="0.25">
      <c r="A161" s="3"/>
    </row>
    <row r="162" spans="1:1" x14ac:dyDescent="0.25">
      <c r="A162" s="3"/>
    </row>
    <row r="163" spans="1:1" x14ac:dyDescent="0.25">
      <c r="A163" s="3"/>
    </row>
    <row r="164" spans="1:1" x14ac:dyDescent="0.25">
      <c r="A164" s="3"/>
    </row>
    <row r="165" spans="1:1" x14ac:dyDescent="0.25">
      <c r="A165" s="3"/>
    </row>
    <row r="166" spans="1:1" x14ac:dyDescent="0.25">
      <c r="A166" s="3"/>
    </row>
    <row r="167" spans="1:1" x14ac:dyDescent="0.25">
      <c r="A167" s="3"/>
    </row>
    <row r="168" spans="1:1" x14ac:dyDescent="0.25">
      <c r="A168" s="3"/>
    </row>
    <row r="169" spans="1:1" x14ac:dyDescent="0.25">
      <c r="A169" s="3"/>
    </row>
    <row r="170" spans="1:1" x14ac:dyDescent="0.25">
      <c r="A170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4" spans="1:1" x14ac:dyDescent="0.25">
      <c r="A174" s="3"/>
    </row>
    <row r="175" spans="1:1" x14ac:dyDescent="0.25">
      <c r="A175" s="3"/>
    </row>
    <row r="176" spans="1:1" x14ac:dyDescent="0.25">
      <c r="A176" s="3"/>
    </row>
    <row r="177" spans="1:1" x14ac:dyDescent="0.25">
      <c r="A177" s="3"/>
    </row>
    <row r="178" spans="1:1" x14ac:dyDescent="0.25">
      <c r="A178" s="3"/>
    </row>
    <row r="179" spans="1:1" x14ac:dyDescent="0.25">
      <c r="A179" s="3"/>
    </row>
    <row r="180" spans="1:1" x14ac:dyDescent="0.25">
      <c r="A180" s="3"/>
    </row>
    <row r="181" spans="1:1" x14ac:dyDescent="0.25">
      <c r="A181" s="3"/>
    </row>
    <row r="182" spans="1:1" x14ac:dyDescent="0.25">
      <c r="A182" s="3"/>
    </row>
    <row r="183" spans="1:1" x14ac:dyDescent="0.25">
      <c r="A183" s="3"/>
    </row>
    <row r="184" spans="1:1" x14ac:dyDescent="0.25">
      <c r="A184" s="3"/>
    </row>
    <row r="185" spans="1:1" x14ac:dyDescent="0.25">
      <c r="A185" s="3"/>
    </row>
    <row r="186" spans="1:1" x14ac:dyDescent="0.25">
      <c r="A186" s="3"/>
    </row>
    <row r="187" spans="1:1" x14ac:dyDescent="0.25">
      <c r="A187" s="3"/>
    </row>
    <row r="188" spans="1:1" x14ac:dyDescent="0.25">
      <c r="A188" s="3"/>
    </row>
    <row r="189" spans="1:1" x14ac:dyDescent="0.25">
      <c r="A189" s="3"/>
    </row>
    <row r="190" spans="1:1" x14ac:dyDescent="0.25">
      <c r="A190" s="3"/>
    </row>
    <row r="191" spans="1:1" x14ac:dyDescent="0.25">
      <c r="A191" s="3"/>
    </row>
    <row r="192" spans="1:1" x14ac:dyDescent="0.25">
      <c r="A192" s="3"/>
    </row>
    <row r="193" spans="1:1" x14ac:dyDescent="0.25">
      <c r="A193" s="3"/>
    </row>
    <row r="194" spans="1:1" x14ac:dyDescent="0.25">
      <c r="A194" s="3"/>
    </row>
    <row r="195" spans="1:1" x14ac:dyDescent="0.25">
      <c r="A195" s="3"/>
    </row>
    <row r="196" spans="1:1" x14ac:dyDescent="0.25">
      <c r="A196" s="3"/>
    </row>
    <row r="197" spans="1:1" x14ac:dyDescent="0.25">
      <c r="A197" s="3"/>
    </row>
    <row r="198" spans="1:1" x14ac:dyDescent="0.25">
      <c r="A198" s="3"/>
    </row>
    <row r="199" spans="1:1" x14ac:dyDescent="0.25">
      <c r="A199" s="3"/>
    </row>
    <row r="200" spans="1:1" x14ac:dyDescent="0.25">
      <c r="A200" s="3"/>
    </row>
  </sheetData>
  <mergeCells count="3">
    <mergeCell ref="A1:C1"/>
    <mergeCell ref="A4:C4"/>
    <mergeCell ref="A3:C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04"/>
  <sheetViews>
    <sheetView workbookViewId="0">
      <selection sqref="A1:C1"/>
    </sheetView>
  </sheetViews>
  <sheetFormatPr defaultRowHeight="15" x14ac:dyDescent="0.25"/>
  <cols>
    <col min="1" max="1" width="6.140625" style="6" bestFit="1" customWidth="1"/>
    <col min="2" max="2" width="99.140625" bestFit="1" customWidth="1"/>
    <col min="3" max="3" width="29.7109375" style="4" customWidth="1"/>
  </cols>
  <sheetData>
    <row r="1" spans="1:3" x14ac:dyDescent="0.25">
      <c r="A1" s="114" t="s">
        <v>502</v>
      </c>
      <c r="B1" s="114"/>
      <c r="C1" s="114"/>
    </row>
    <row r="2" spans="1:3" x14ac:dyDescent="0.25">
      <c r="A2" s="5"/>
      <c r="B2" s="5"/>
      <c r="C2" s="8" t="s">
        <v>368</v>
      </c>
    </row>
    <row r="3" spans="1:3" x14ac:dyDescent="0.25">
      <c r="A3" s="103" t="s">
        <v>366</v>
      </c>
      <c r="B3" s="104"/>
      <c r="C3" s="105"/>
    </row>
    <row r="4" spans="1:3" x14ac:dyDescent="0.25">
      <c r="A4" s="106" t="s">
        <v>363</v>
      </c>
      <c r="B4" s="106"/>
      <c r="C4" s="106"/>
    </row>
    <row r="5" spans="1:3" x14ac:dyDescent="0.25">
      <c r="A5" s="12">
        <v>1</v>
      </c>
      <c r="B5" s="12" t="s">
        <v>219</v>
      </c>
      <c r="C5" s="13">
        <f>+C6+C25+C26+C46+C55</f>
        <v>36116852</v>
      </c>
    </row>
    <row r="6" spans="1:3" x14ac:dyDescent="0.25">
      <c r="A6" s="14" t="s">
        <v>21</v>
      </c>
      <c r="B6" s="11" t="s">
        <v>220</v>
      </c>
      <c r="C6" s="19">
        <f>+SUM(C7:C24)</f>
        <v>8885828</v>
      </c>
    </row>
    <row r="7" spans="1:3" x14ac:dyDescent="0.25">
      <c r="A7" s="15" t="s">
        <v>221</v>
      </c>
      <c r="B7" s="16" t="s">
        <v>165</v>
      </c>
      <c r="C7" s="21">
        <v>8885828</v>
      </c>
    </row>
    <row r="8" spans="1:3" x14ac:dyDescent="0.25">
      <c r="A8" s="15" t="s">
        <v>222</v>
      </c>
      <c r="B8" s="16" t="s">
        <v>166</v>
      </c>
      <c r="C8" s="21">
        <v>0</v>
      </c>
    </row>
    <row r="9" spans="1:3" x14ac:dyDescent="0.25">
      <c r="A9" s="15" t="s">
        <v>223</v>
      </c>
      <c r="B9" s="16" t="s">
        <v>167</v>
      </c>
      <c r="C9" s="21">
        <v>0</v>
      </c>
    </row>
    <row r="10" spans="1:3" x14ac:dyDescent="0.25">
      <c r="A10" s="15" t="s">
        <v>224</v>
      </c>
      <c r="B10" s="16" t="s">
        <v>168</v>
      </c>
      <c r="C10" s="21">
        <v>0</v>
      </c>
    </row>
    <row r="11" spans="1:3" x14ac:dyDescent="0.25">
      <c r="A11" s="15" t="s">
        <v>225</v>
      </c>
      <c r="B11" s="16" t="s">
        <v>169</v>
      </c>
      <c r="C11" s="21">
        <v>0</v>
      </c>
    </row>
    <row r="12" spans="1:3" x14ac:dyDescent="0.25">
      <c r="A12" s="15" t="s">
        <v>226</v>
      </c>
      <c r="B12" s="16" t="s">
        <v>170</v>
      </c>
      <c r="C12" s="21">
        <v>0</v>
      </c>
    </row>
    <row r="13" spans="1:3" x14ac:dyDescent="0.25">
      <c r="A13" s="15" t="s">
        <v>227</v>
      </c>
      <c r="B13" s="16" t="s">
        <v>171</v>
      </c>
      <c r="C13" s="21">
        <v>0</v>
      </c>
    </row>
    <row r="14" spans="1:3" x14ac:dyDescent="0.25">
      <c r="A14" s="15" t="s">
        <v>228</v>
      </c>
      <c r="B14" s="16" t="s">
        <v>172</v>
      </c>
      <c r="C14" s="21">
        <v>0</v>
      </c>
    </row>
    <row r="15" spans="1:3" x14ac:dyDescent="0.25">
      <c r="A15" s="15" t="s">
        <v>229</v>
      </c>
      <c r="B15" s="16" t="s">
        <v>173</v>
      </c>
      <c r="C15" s="21">
        <v>0</v>
      </c>
    </row>
    <row r="16" spans="1:3" x14ac:dyDescent="0.25">
      <c r="A16" s="15" t="s">
        <v>230</v>
      </c>
      <c r="B16" s="16" t="s">
        <v>174</v>
      </c>
      <c r="C16" s="21">
        <v>0</v>
      </c>
    </row>
    <row r="17" spans="1:3" x14ac:dyDescent="0.25">
      <c r="A17" s="15" t="s">
        <v>231</v>
      </c>
      <c r="B17" s="16" t="s">
        <v>175</v>
      </c>
      <c r="C17" s="21">
        <v>0</v>
      </c>
    </row>
    <row r="18" spans="1:3" x14ac:dyDescent="0.25">
      <c r="A18" s="15" t="s">
        <v>232</v>
      </c>
      <c r="B18" s="16" t="s">
        <v>176</v>
      </c>
      <c r="C18" s="21">
        <v>0</v>
      </c>
    </row>
    <row r="19" spans="1:3" x14ac:dyDescent="0.25">
      <c r="A19" s="15" t="s">
        <v>233</v>
      </c>
      <c r="B19" s="16" t="s">
        <v>373</v>
      </c>
      <c r="C19" s="21">
        <v>0</v>
      </c>
    </row>
    <row r="20" spans="1:3" x14ac:dyDescent="0.25">
      <c r="A20" s="15" t="s">
        <v>234</v>
      </c>
      <c r="B20" s="16" t="s">
        <v>374</v>
      </c>
      <c r="C20" s="21">
        <v>0</v>
      </c>
    </row>
    <row r="21" spans="1:3" x14ac:dyDescent="0.25">
      <c r="A21" s="15" t="s">
        <v>235</v>
      </c>
      <c r="B21" s="16" t="s">
        <v>177</v>
      </c>
      <c r="C21" s="21">
        <v>0</v>
      </c>
    </row>
    <row r="22" spans="1:3" x14ac:dyDescent="0.25">
      <c r="A22" s="15" t="s">
        <v>236</v>
      </c>
      <c r="B22" s="16" t="s">
        <v>178</v>
      </c>
      <c r="C22" s="21">
        <v>0</v>
      </c>
    </row>
    <row r="23" spans="1:3" x14ac:dyDescent="0.25">
      <c r="A23" s="15" t="s">
        <v>237</v>
      </c>
      <c r="B23" s="16" t="s">
        <v>179</v>
      </c>
      <c r="C23" s="21">
        <v>0</v>
      </c>
    </row>
    <row r="24" spans="1:3" x14ac:dyDescent="0.25">
      <c r="A24" s="15" t="s">
        <v>238</v>
      </c>
      <c r="B24" s="16" t="s">
        <v>375</v>
      </c>
      <c r="C24" s="21">
        <v>0</v>
      </c>
    </row>
    <row r="25" spans="1:3" x14ac:dyDescent="0.25">
      <c r="A25" s="17" t="s">
        <v>22</v>
      </c>
      <c r="B25" s="12" t="s">
        <v>239</v>
      </c>
      <c r="C25" s="19">
        <v>1377303</v>
      </c>
    </row>
    <row r="26" spans="1:3" x14ac:dyDescent="0.25">
      <c r="A26" s="17" t="s">
        <v>23</v>
      </c>
      <c r="B26" s="12" t="s">
        <v>240</v>
      </c>
      <c r="C26" s="91">
        <f>+SUM(C27:C45)</f>
        <v>25853721</v>
      </c>
    </row>
    <row r="27" spans="1:3" x14ac:dyDescent="0.25">
      <c r="A27" s="15" t="s">
        <v>241</v>
      </c>
      <c r="B27" s="16" t="s">
        <v>180</v>
      </c>
      <c r="C27" s="21">
        <v>0</v>
      </c>
    </row>
    <row r="28" spans="1:3" x14ac:dyDescent="0.25">
      <c r="A28" s="15" t="s">
        <v>242</v>
      </c>
      <c r="B28" s="16" t="s">
        <v>181</v>
      </c>
      <c r="C28" s="21">
        <v>16468290</v>
      </c>
    </row>
    <row r="29" spans="1:3" x14ac:dyDescent="0.25">
      <c r="A29" s="15" t="s">
        <v>243</v>
      </c>
      <c r="B29" s="16" t="s">
        <v>182</v>
      </c>
      <c r="C29" s="21">
        <v>0</v>
      </c>
    </row>
    <row r="30" spans="1:3" x14ac:dyDescent="0.25">
      <c r="A30" s="15" t="s">
        <v>244</v>
      </c>
      <c r="B30" s="16" t="s">
        <v>183</v>
      </c>
      <c r="C30" s="21">
        <v>334800</v>
      </c>
    </row>
    <row r="31" spans="1:3" x14ac:dyDescent="0.25">
      <c r="A31" s="15" t="s">
        <v>245</v>
      </c>
      <c r="B31" s="16" t="s">
        <v>184</v>
      </c>
      <c r="C31" s="21">
        <v>0</v>
      </c>
    </row>
    <row r="32" spans="1:3" x14ac:dyDescent="0.25">
      <c r="A32" s="15" t="s">
        <v>246</v>
      </c>
      <c r="B32" s="16" t="s">
        <v>185</v>
      </c>
      <c r="C32" s="21">
        <v>918204</v>
      </c>
    </row>
    <row r="33" spans="1:3" x14ac:dyDescent="0.25">
      <c r="A33" s="15" t="s">
        <v>247</v>
      </c>
      <c r="B33" s="16" t="s">
        <v>186</v>
      </c>
      <c r="C33" s="21">
        <v>0</v>
      </c>
    </row>
    <row r="34" spans="1:3" x14ac:dyDescent="0.25">
      <c r="A34" s="15" t="s">
        <v>248</v>
      </c>
      <c r="B34" s="16" t="s">
        <v>255</v>
      </c>
      <c r="C34" s="21">
        <v>0</v>
      </c>
    </row>
    <row r="35" spans="1:3" x14ac:dyDescent="0.25">
      <c r="A35" s="15" t="s">
        <v>249</v>
      </c>
      <c r="B35" s="16" t="s">
        <v>187</v>
      </c>
      <c r="C35" s="21">
        <v>2308968</v>
      </c>
    </row>
    <row r="36" spans="1:3" x14ac:dyDescent="0.25">
      <c r="A36" s="15" t="s">
        <v>250</v>
      </c>
      <c r="B36" s="16" t="s">
        <v>256</v>
      </c>
      <c r="C36" s="21">
        <v>0</v>
      </c>
    </row>
    <row r="37" spans="1:3" x14ac:dyDescent="0.25">
      <c r="A37" s="15" t="s">
        <v>251</v>
      </c>
      <c r="B37" s="16" t="s">
        <v>188</v>
      </c>
      <c r="C37" s="21">
        <v>10000</v>
      </c>
    </row>
    <row r="38" spans="1:3" x14ac:dyDescent="0.25">
      <c r="A38" s="15" t="s">
        <v>252</v>
      </c>
      <c r="B38" s="16" t="s">
        <v>257</v>
      </c>
      <c r="C38" s="21">
        <v>1065000</v>
      </c>
    </row>
    <row r="39" spans="1:3" x14ac:dyDescent="0.25">
      <c r="A39" s="15" t="s">
        <v>253</v>
      </c>
      <c r="B39" s="16" t="s">
        <v>189</v>
      </c>
      <c r="C39" s="21">
        <v>0</v>
      </c>
    </row>
    <row r="40" spans="1:3" x14ac:dyDescent="0.25">
      <c r="A40" s="15" t="s">
        <v>254</v>
      </c>
      <c r="B40" s="16" t="s">
        <v>190</v>
      </c>
      <c r="C40" s="21">
        <v>0</v>
      </c>
    </row>
    <row r="41" spans="1:3" x14ac:dyDescent="0.25">
      <c r="A41" s="15" t="s">
        <v>258</v>
      </c>
      <c r="B41" s="16" t="s">
        <v>191</v>
      </c>
      <c r="C41" s="21">
        <v>4182459</v>
      </c>
    </row>
    <row r="42" spans="1:3" x14ac:dyDescent="0.25">
      <c r="A42" s="15" t="s">
        <v>259</v>
      </c>
      <c r="B42" s="16" t="s">
        <v>192</v>
      </c>
      <c r="C42" s="21">
        <v>500000</v>
      </c>
    </row>
    <row r="43" spans="1:3" x14ac:dyDescent="0.25">
      <c r="A43" s="15" t="s">
        <v>260</v>
      </c>
      <c r="B43" s="16" t="s">
        <v>263</v>
      </c>
      <c r="C43" s="21">
        <v>0</v>
      </c>
    </row>
    <row r="44" spans="1:3" x14ac:dyDescent="0.25">
      <c r="A44" s="15" t="s">
        <v>261</v>
      </c>
      <c r="B44" s="16" t="s">
        <v>264</v>
      </c>
      <c r="C44" s="21">
        <v>0</v>
      </c>
    </row>
    <row r="45" spans="1:3" x14ac:dyDescent="0.25">
      <c r="A45" s="15" t="s">
        <v>262</v>
      </c>
      <c r="B45" s="16" t="s">
        <v>193</v>
      </c>
      <c r="C45" s="21">
        <v>66000</v>
      </c>
    </row>
    <row r="46" spans="1:3" x14ac:dyDescent="0.25">
      <c r="A46" s="17" t="s">
        <v>24</v>
      </c>
      <c r="B46" s="12" t="s">
        <v>265</v>
      </c>
      <c r="C46" s="19">
        <v>0</v>
      </c>
    </row>
    <row r="47" spans="1:3" x14ac:dyDescent="0.25">
      <c r="A47" s="15" t="s">
        <v>266</v>
      </c>
      <c r="B47" s="16" t="s">
        <v>194</v>
      </c>
      <c r="C47" s="21">
        <v>0</v>
      </c>
    </row>
    <row r="48" spans="1:3" x14ac:dyDescent="0.25">
      <c r="A48" s="15" t="s">
        <v>267</v>
      </c>
      <c r="B48" s="16" t="s">
        <v>388</v>
      </c>
      <c r="C48" s="21">
        <v>0</v>
      </c>
    </row>
    <row r="49" spans="1:3" x14ac:dyDescent="0.25">
      <c r="A49" s="15" t="s">
        <v>268</v>
      </c>
      <c r="B49" s="16" t="s">
        <v>195</v>
      </c>
      <c r="C49" s="21">
        <v>0</v>
      </c>
    </row>
    <row r="50" spans="1:3" x14ac:dyDescent="0.25">
      <c r="A50" s="15" t="s">
        <v>269</v>
      </c>
      <c r="B50" s="16" t="s">
        <v>278</v>
      </c>
      <c r="C50" s="21">
        <v>0</v>
      </c>
    </row>
    <row r="51" spans="1:3" x14ac:dyDescent="0.25">
      <c r="A51" s="15" t="s">
        <v>270</v>
      </c>
      <c r="B51" s="16" t="s">
        <v>277</v>
      </c>
      <c r="C51" s="21">
        <v>0</v>
      </c>
    </row>
    <row r="52" spans="1:3" x14ac:dyDescent="0.25">
      <c r="A52" s="15" t="s">
        <v>271</v>
      </c>
      <c r="B52" s="16" t="s">
        <v>276</v>
      </c>
      <c r="C52" s="21">
        <v>0</v>
      </c>
    </row>
    <row r="53" spans="1:3" x14ac:dyDescent="0.25">
      <c r="A53" s="15" t="s">
        <v>272</v>
      </c>
      <c r="B53" s="16" t="s">
        <v>275</v>
      </c>
      <c r="C53" s="21">
        <v>0</v>
      </c>
    </row>
    <row r="54" spans="1:3" x14ac:dyDescent="0.25">
      <c r="A54" s="15" t="s">
        <v>273</v>
      </c>
      <c r="B54" s="16" t="s">
        <v>274</v>
      </c>
      <c r="C54" s="21">
        <v>0</v>
      </c>
    </row>
    <row r="55" spans="1:3" x14ac:dyDescent="0.25">
      <c r="A55" s="15" t="s">
        <v>25</v>
      </c>
      <c r="B55" s="12" t="s">
        <v>279</v>
      </c>
      <c r="C55" s="21">
        <v>0</v>
      </c>
    </row>
    <row r="56" spans="1:3" x14ac:dyDescent="0.25">
      <c r="A56" s="15" t="s">
        <v>281</v>
      </c>
      <c r="B56" s="16" t="s">
        <v>280</v>
      </c>
      <c r="C56" s="21">
        <v>0</v>
      </c>
    </row>
    <row r="57" spans="1:3" x14ac:dyDescent="0.25">
      <c r="A57" s="15" t="s">
        <v>282</v>
      </c>
      <c r="B57" s="16" t="s">
        <v>196</v>
      </c>
      <c r="C57" s="21">
        <v>0</v>
      </c>
    </row>
    <row r="58" spans="1:3" x14ac:dyDescent="0.25">
      <c r="A58" s="15" t="s">
        <v>283</v>
      </c>
      <c r="B58" s="16" t="s">
        <v>197</v>
      </c>
      <c r="C58" s="21">
        <v>0</v>
      </c>
    </row>
    <row r="59" spans="1:3" x14ac:dyDescent="0.25">
      <c r="A59" s="15" t="s">
        <v>284</v>
      </c>
      <c r="B59" s="16" t="s">
        <v>198</v>
      </c>
      <c r="C59" s="21">
        <v>0</v>
      </c>
    </row>
    <row r="60" spans="1:3" x14ac:dyDescent="0.25">
      <c r="A60" s="15" t="s">
        <v>285</v>
      </c>
      <c r="B60" s="16" t="s">
        <v>376</v>
      </c>
      <c r="C60" s="21">
        <v>0</v>
      </c>
    </row>
    <row r="61" spans="1:3" x14ac:dyDescent="0.25">
      <c r="A61" s="15" t="s">
        <v>286</v>
      </c>
      <c r="B61" s="16" t="s">
        <v>199</v>
      </c>
      <c r="C61" s="21">
        <v>0</v>
      </c>
    </row>
    <row r="62" spans="1:3" x14ac:dyDescent="0.25">
      <c r="A62" s="15" t="s">
        <v>287</v>
      </c>
      <c r="B62" s="16" t="s">
        <v>389</v>
      </c>
      <c r="C62" s="21">
        <v>0</v>
      </c>
    </row>
    <row r="63" spans="1:3" x14ac:dyDescent="0.25">
      <c r="A63" s="15" t="s">
        <v>288</v>
      </c>
      <c r="B63" s="16" t="s">
        <v>378</v>
      </c>
      <c r="C63" s="21">
        <v>0</v>
      </c>
    </row>
    <row r="64" spans="1:3" x14ac:dyDescent="0.25">
      <c r="A64" s="15" t="s">
        <v>289</v>
      </c>
      <c r="B64" s="16" t="s">
        <v>390</v>
      </c>
      <c r="C64" s="21">
        <v>0</v>
      </c>
    </row>
    <row r="65" spans="1:3" x14ac:dyDescent="0.25">
      <c r="A65" s="15" t="s">
        <v>290</v>
      </c>
      <c r="B65" s="16" t="s">
        <v>391</v>
      </c>
      <c r="C65" s="21">
        <v>0</v>
      </c>
    </row>
    <row r="66" spans="1:3" x14ac:dyDescent="0.25">
      <c r="A66" s="15" t="s">
        <v>291</v>
      </c>
      <c r="B66" s="16" t="s">
        <v>381</v>
      </c>
      <c r="C66" s="21">
        <v>0</v>
      </c>
    </row>
    <row r="67" spans="1:3" x14ac:dyDescent="0.25">
      <c r="A67" s="15" t="s">
        <v>292</v>
      </c>
      <c r="B67" s="16" t="s">
        <v>200</v>
      </c>
      <c r="C67" s="21">
        <v>0</v>
      </c>
    </row>
    <row r="68" spans="1:3" x14ac:dyDescent="0.25">
      <c r="A68" s="15" t="s">
        <v>293</v>
      </c>
      <c r="B68" s="16" t="s">
        <v>201</v>
      </c>
      <c r="C68" s="21">
        <v>0</v>
      </c>
    </row>
    <row r="69" spans="1:3" x14ac:dyDescent="0.25">
      <c r="A69" s="15" t="s">
        <v>294</v>
      </c>
      <c r="B69" s="16" t="s">
        <v>202</v>
      </c>
      <c r="C69" s="21">
        <v>0</v>
      </c>
    </row>
    <row r="70" spans="1:3" x14ac:dyDescent="0.25">
      <c r="A70" s="15" t="s">
        <v>295</v>
      </c>
      <c r="B70" s="16" t="s">
        <v>392</v>
      </c>
      <c r="C70" s="21">
        <v>0</v>
      </c>
    </row>
    <row r="71" spans="1:3" x14ac:dyDescent="0.25">
      <c r="A71" s="15" t="s">
        <v>296</v>
      </c>
      <c r="B71" s="16" t="s">
        <v>203</v>
      </c>
      <c r="C71" s="21">
        <v>0</v>
      </c>
    </row>
    <row r="72" spans="1:3" x14ac:dyDescent="0.25">
      <c r="A72" s="17" t="s">
        <v>297</v>
      </c>
      <c r="B72" s="12" t="s">
        <v>298</v>
      </c>
      <c r="C72" s="19">
        <f>+C73+C82+C87</f>
        <v>0</v>
      </c>
    </row>
    <row r="73" spans="1:3" x14ac:dyDescent="0.25">
      <c r="A73" s="17" t="s">
        <v>27</v>
      </c>
      <c r="B73" s="12" t="s">
        <v>308</v>
      </c>
      <c r="C73" s="21">
        <v>0</v>
      </c>
    </row>
    <row r="74" spans="1:3" x14ac:dyDescent="0.25">
      <c r="A74" s="15" t="s">
        <v>299</v>
      </c>
      <c r="B74" s="16" t="s">
        <v>204</v>
      </c>
      <c r="C74" s="21">
        <v>0</v>
      </c>
    </row>
    <row r="75" spans="1:3" x14ac:dyDescent="0.25">
      <c r="A75" s="15" t="s">
        <v>300</v>
      </c>
      <c r="B75" s="16" t="s">
        <v>393</v>
      </c>
      <c r="C75" s="21">
        <v>0</v>
      </c>
    </row>
    <row r="76" spans="1:3" x14ac:dyDescent="0.25">
      <c r="A76" s="15" t="s">
        <v>301</v>
      </c>
      <c r="B76" s="16" t="s">
        <v>205</v>
      </c>
      <c r="C76" s="21">
        <v>0</v>
      </c>
    </row>
    <row r="77" spans="1:3" x14ac:dyDescent="0.25">
      <c r="A77" s="15" t="s">
        <v>302</v>
      </c>
      <c r="B77" s="16" t="s">
        <v>206</v>
      </c>
      <c r="C77" s="21">
        <v>0</v>
      </c>
    </row>
    <row r="78" spans="1:3" x14ac:dyDescent="0.25">
      <c r="A78" s="15" t="s">
        <v>303</v>
      </c>
      <c r="B78" s="16" t="s">
        <v>207</v>
      </c>
      <c r="C78" s="21">
        <v>0</v>
      </c>
    </row>
    <row r="79" spans="1:3" x14ac:dyDescent="0.25">
      <c r="A79" s="15" t="s">
        <v>304</v>
      </c>
      <c r="B79" s="16" t="s">
        <v>208</v>
      </c>
      <c r="C79" s="21">
        <v>0</v>
      </c>
    </row>
    <row r="80" spans="1:3" x14ac:dyDescent="0.25">
      <c r="A80" s="15" t="s">
        <v>305</v>
      </c>
      <c r="B80" s="16" t="s">
        <v>209</v>
      </c>
      <c r="C80" s="21">
        <v>0</v>
      </c>
    </row>
    <row r="81" spans="1:3" x14ac:dyDescent="0.25">
      <c r="A81" s="15" t="s">
        <v>306</v>
      </c>
      <c r="B81" s="16" t="s">
        <v>210</v>
      </c>
      <c r="C81" s="21">
        <v>0</v>
      </c>
    </row>
    <row r="82" spans="1:3" x14ac:dyDescent="0.25">
      <c r="A82" s="17" t="s">
        <v>28</v>
      </c>
      <c r="B82" s="12" t="s">
        <v>307</v>
      </c>
      <c r="C82" s="21">
        <v>0</v>
      </c>
    </row>
    <row r="83" spans="1:3" x14ac:dyDescent="0.25">
      <c r="A83" s="15" t="s">
        <v>309</v>
      </c>
      <c r="B83" s="16" t="s">
        <v>211</v>
      </c>
      <c r="C83" s="21">
        <v>0</v>
      </c>
    </row>
    <row r="84" spans="1:3" x14ac:dyDescent="0.25">
      <c r="A84" s="15" t="s">
        <v>310</v>
      </c>
      <c r="B84" s="16" t="s">
        <v>212</v>
      </c>
      <c r="C84" s="21">
        <v>0</v>
      </c>
    </row>
    <row r="85" spans="1:3" x14ac:dyDescent="0.25">
      <c r="A85" s="15" t="s">
        <v>311</v>
      </c>
      <c r="B85" s="16" t="s">
        <v>213</v>
      </c>
      <c r="C85" s="21">
        <v>0</v>
      </c>
    </row>
    <row r="86" spans="1:3" x14ac:dyDescent="0.25">
      <c r="A86" s="15" t="s">
        <v>312</v>
      </c>
      <c r="B86" s="16" t="s">
        <v>214</v>
      </c>
      <c r="C86" s="21">
        <v>0</v>
      </c>
    </row>
    <row r="87" spans="1:3" x14ac:dyDescent="0.25">
      <c r="A87" s="17" t="s">
        <v>29</v>
      </c>
      <c r="B87" s="12" t="s">
        <v>313</v>
      </c>
      <c r="C87" s="21">
        <v>0</v>
      </c>
    </row>
    <row r="88" spans="1:3" x14ac:dyDescent="0.25">
      <c r="A88" s="15" t="s">
        <v>321</v>
      </c>
      <c r="B88" s="16" t="s">
        <v>215</v>
      </c>
      <c r="C88" s="21">
        <v>0</v>
      </c>
    </row>
    <row r="89" spans="1:3" x14ac:dyDescent="0.25">
      <c r="A89" s="15" t="s">
        <v>322</v>
      </c>
      <c r="B89" s="16" t="s">
        <v>314</v>
      </c>
      <c r="C89" s="21">
        <v>0</v>
      </c>
    </row>
    <row r="90" spans="1:3" x14ac:dyDescent="0.25">
      <c r="A90" s="15" t="s">
        <v>323</v>
      </c>
      <c r="B90" s="16" t="s">
        <v>315</v>
      </c>
      <c r="C90" s="21">
        <v>0</v>
      </c>
    </row>
    <row r="91" spans="1:3" x14ac:dyDescent="0.25">
      <c r="A91" s="15" t="s">
        <v>324</v>
      </c>
      <c r="B91" s="16" t="s">
        <v>316</v>
      </c>
      <c r="C91" s="21">
        <v>0</v>
      </c>
    </row>
    <row r="92" spans="1:3" x14ac:dyDescent="0.25">
      <c r="A92" s="15" t="s">
        <v>325</v>
      </c>
      <c r="B92" s="16" t="s">
        <v>317</v>
      </c>
      <c r="C92" s="21">
        <v>0</v>
      </c>
    </row>
    <row r="93" spans="1:3" x14ac:dyDescent="0.25">
      <c r="A93" s="15" t="s">
        <v>326</v>
      </c>
      <c r="B93" s="16" t="s">
        <v>216</v>
      </c>
      <c r="C93" s="21">
        <v>0</v>
      </c>
    </row>
    <row r="94" spans="1:3" x14ac:dyDescent="0.25">
      <c r="A94" s="15" t="s">
        <v>327</v>
      </c>
      <c r="B94" s="16" t="s">
        <v>318</v>
      </c>
      <c r="C94" s="21">
        <v>0</v>
      </c>
    </row>
    <row r="95" spans="1:3" x14ac:dyDescent="0.25">
      <c r="A95" s="15" t="s">
        <v>328</v>
      </c>
      <c r="B95" s="16" t="s">
        <v>217</v>
      </c>
      <c r="C95" s="21">
        <v>0</v>
      </c>
    </row>
    <row r="96" spans="1:3" x14ac:dyDescent="0.25">
      <c r="A96" s="15" t="s">
        <v>329</v>
      </c>
      <c r="B96" s="16" t="s">
        <v>218</v>
      </c>
      <c r="C96" s="21">
        <v>0</v>
      </c>
    </row>
    <row r="97" spans="1:3" x14ac:dyDescent="0.25">
      <c r="A97" s="15" t="s">
        <v>330</v>
      </c>
      <c r="B97" s="16" t="s">
        <v>319</v>
      </c>
      <c r="C97" s="21">
        <v>0</v>
      </c>
    </row>
    <row r="98" spans="1:3" x14ac:dyDescent="0.25">
      <c r="A98" s="17" t="s">
        <v>331</v>
      </c>
      <c r="B98" s="12" t="s">
        <v>320</v>
      </c>
      <c r="C98" s="19">
        <f>+C72+C5</f>
        <v>36116852</v>
      </c>
    </row>
    <row r="99" spans="1:3" x14ac:dyDescent="0.25">
      <c r="A99" s="17" t="s">
        <v>49</v>
      </c>
      <c r="B99" s="12" t="s">
        <v>350</v>
      </c>
      <c r="C99" s="21">
        <v>0</v>
      </c>
    </row>
    <row r="100" spans="1:3" x14ac:dyDescent="0.25">
      <c r="A100" s="15" t="s">
        <v>51</v>
      </c>
      <c r="B100" s="16" t="s">
        <v>349</v>
      </c>
      <c r="C100" s="21">
        <v>0</v>
      </c>
    </row>
    <row r="101" spans="1:3" x14ac:dyDescent="0.25">
      <c r="A101" s="15" t="s">
        <v>61</v>
      </c>
      <c r="B101" s="16" t="s">
        <v>332</v>
      </c>
      <c r="C101" s="21">
        <v>0</v>
      </c>
    </row>
    <row r="102" spans="1:3" x14ac:dyDescent="0.25">
      <c r="A102" s="15" t="s">
        <v>63</v>
      </c>
      <c r="B102" s="16" t="s">
        <v>348</v>
      </c>
      <c r="C102" s="21">
        <v>0</v>
      </c>
    </row>
    <row r="103" spans="1:3" x14ac:dyDescent="0.25">
      <c r="A103" s="10">
        <v>5</v>
      </c>
      <c r="B103" s="12" t="s">
        <v>351</v>
      </c>
      <c r="C103" s="21">
        <v>0</v>
      </c>
    </row>
    <row r="104" spans="1:3" x14ac:dyDescent="0.25">
      <c r="A104" s="15" t="s">
        <v>68</v>
      </c>
      <c r="B104" s="16" t="s">
        <v>352</v>
      </c>
      <c r="C104" s="21">
        <v>0</v>
      </c>
    </row>
    <row r="105" spans="1:3" x14ac:dyDescent="0.25">
      <c r="A105" s="15" t="s">
        <v>69</v>
      </c>
      <c r="B105" s="16" t="s">
        <v>333</v>
      </c>
      <c r="C105" s="21">
        <v>0</v>
      </c>
    </row>
    <row r="106" spans="1:3" x14ac:dyDescent="0.25">
      <c r="A106" s="15" t="s">
        <v>70</v>
      </c>
      <c r="B106" s="16" t="s">
        <v>334</v>
      </c>
      <c r="C106" s="21">
        <v>0</v>
      </c>
    </row>
    <row r="107" spans="1:3" x14ac:dyDescent="0.25">
      <c r="A107" s="15" t="s">
        <v>71</v>
      </c>
      <c r="B107" s="16" t="s">
        <v>353</v>
      </c>
      <c r="C107" s="21">
        <v>0</v>
      </c>
    </row>
    <row r="108" spans="1:3" x14ac:dyDescent="0.25">
      <c r="A108" s="15" t="s">
        <v>75</v>
      </c>
      <c r="B108" s="16" t="s">
        <v>335</v>
      </c>
      <c r="C108" s="21">
        <v>0</v>
      </c>
    </row>
    <row r="109" spans="1:3" x14ac:dyDescent="0.25">
      <c r="A109" s="15" t="s">
        <v>76</v>
      </c>
      <c r="B109" s="16" t="s">
        <v>354</v>
      </c>
      <c r="C109" s="21">
        <v>0</v>
      </c>
    </row>
    <row r="110" spans="1:3" x14ac:dyDescent="0.25">
      <c r="A110" s="17" t="s">
        <v>85</v>
      </c>
      <c r="B110" s="12" t="s">
        <v>355</v>
      </c>
      <c r="C110" s="21">
        <v>0</v>
      </c>
    </row>
    <row r="111" spans="1:3" x14ac:dyDescent="0.25">
      <c r="A111" s="15" t="s">
        <v>86</v>
      </c>
      <c r="B111" s="16" t="s">
        <v>336</v>
      </c>
      <c r="C111" s="21">
        <v>0</v>
      </c>
    </row>
    <row r="112" spans="1:3" x14ac:dyDescent="0.25">
      <c r="A112" s="15" t="s">
        <v>87</v>
      </c>
      <c r="B112" s="16" t="s">
        <v>337</v>
      </c>
      <c r="C112" s="21">
        <v>0</v>
      </c>
    </row>
    <row r="113" spans="1:3" x14ac:dyDescent="0.25">
      <c r="A113" s="15" t="s">
        <v>90</v>
      </c>
      <c r="B113" s="16" t="s">
        <v>338</v>
      </c>
      <c r="C113" s="21">
        <v>0</v>
      </c>
    </row>
    <row r="114" spans="1:3" x14ac:dyDescent="0.25">
      <c r="A114" s="15" t="s">
        <v>91</v>
      </c>
      <c r="B114" s="16" t="s">
        <v>339</v>
      </c>
      <c r="C114" s="21">
        <v>0</v>
      </c>
    </row>
    <row r="115" spans="1:3" x14ac:dyDescent="0.25">
      <c r="A115" s="15" t="s">
        <v>92</v>
      </c>
      <c r="B115" s="16" t="s">
        <v>340</v>
      </c>
      <c r="C115" s="21">
        <v>0</v>
      </c>
    </row>
    <row r="116" spans="1:3" x14ac:dyDescent="0.25">
      <c r="A116" s="15" t="s">
        <v>356</v>
      </c>
      <c r="B116" s="16" t="s">
        <v>341</v>
      </c>
      <c r="C116" s="21">
        <v>0</v>
      </c>
    </row>
    <row r="117" spans="1:3" x14ac:dyDescent="0.25">
      <c r="A117" s="15" t="s">
        <v>357</v>
      </c>
      <c r="B117" s="16" t="s">
        <v>358</v>
      </c>
      <c r="C117" s="21">
        <v>0</v>
      </c>
    </row>
    <row r="118" spans="1:3" x14ac:dyDescent="0.25">
      <c r="A118" s="17" t="s">
        <v>95</v>
      </c>
      <c r="B118" s="12" t="s">
        <v>361</v>
      </c>
      <c r="C118" s="21">
        <v>0</v>
      </c>
    </row>
    <row r="119" spans="1:3" x14ac:dyDescent="0.25">
      <c r="A119" s="15" t="s">
        <v>96</v>
      </c>
      <c r="B119" s="16" t="s">
        <v>342</v>
      </c>
      <c r="C119" s="21">
        <v>0</v>
      </c>
    </row>
    <row r="120" spans="1:3" x14ac:dyDescent="0.25">
      <c r="A120" s="15" t="s">
        <v>97</v>
      </c>
      <c r="B120" s="16" t="s">
        <v>343</v>
      </c>
      <c r="C120" s="21">
        <v>0</v>
      </c>
    </row>
    <row r="121" spans="1:3" x14ac:dyDescent="0.25">
      <c r="A121" s="15" t="s">
        <v>98</v>
      </c>
      <c r="B121" s="16" t="s">
        <v>360</v>
      </c>
      <c r="C121" s="21">
        <v>0</v>
      </c>
    </row>
    <row r="122" spans="1:3" x14ac:dyDescent="0.25">
      <c r="A122" s="15" t="s">
        <v>99</v>
      </c>
      <c r="B122" s="16" t="s">
        <v>344</v>
      </c>
      <c r="C122" s="21">
        <v>0</v>
      </c>
    </row>
    <row r="123" spans="1:3" x14ac:dyDescent="0.25">
      <c r="A123" s="15" t="s">
        <v>100</v>
      </c>
      <c r="B123" s="16" t="s">
        <v>359</v>
      </c>
      <c r="C123" s="21">
        <v>0</v>
      </c>
    </row>
    <row r="124" spans="1:3" x14ac:dyDescent="0.25">
      <c r="A124" s="17" t="s">
        <v>105</v>
      </c>
      <c r="B124" s="12" t="s">
        <v>345</v>
      </c>
      <c r="C124" s="19">
        <v>0</v>
      </c>
    </row>
    <row r="125" spans="1:3" x14ac:dyDescent="0.25">
      <c r="A125" s="17" t="s">
        <v>111</v>
      </c>
      <c r="B125" s="12" t="s">
        <v>346</v>
      </c>
      <c r="C125" s="19">
        <v>0</v>
      </c>
    </row>
    <row r="126" spans="1:3" x14ac:dyDescent="0.25">
      <c r="A126" s="17" t="s">
        <v>347</v>
      </c>
      <c r="B126" s="12" t="s">
        <v>362</v>
      </c>
      <c r="C126" s="19">
        <f>+C125+C124+C118+C110+C103+C99</f>
        <v>0</v>
      </c>
    </row>
    <row r="127" spans="1:3" x14ac:dyDescent="0.25">
      <c r="A127" s="17" t="s">
        <v>116</v>
      </c>
      <c r="B127" s="12" t="s">
        <v>479</v>
      </c>
      <c r="C127" s="19">
        <f>+C98+C126</f>
        <v>36116852</v>
      </c>
    </row>
    <row r="128" spans="1:3" x14ac:dyDescent="0.25">
      <c r="A128" s="7"/>
    </row>
    <row r="129" spans="1:3" x14ac:dyDescent="0.25">
      <c r="A129" s="108" t="s">
        <v>369</v>
      </c>
      <c r="B129" s="109"/>
      <c r="C129" s="110"/>
    </row>
    <row r="130" spans="1:3" x14ac:dyDescent="0.25">
      <c r="A130" s="90"/>
      <c r="B130" s="90"/>
      <c r="C130"/>
    </row>
    <row r="131" spans="1:3" x14ac:dyDescent="0.25">
      <c r="A131" s="10">
        <v>1</v>
      </c>
      <c r="B131" s="11" t="s">
        <v>370</v>
      </c>
      <c r="C131" s="101">
        <f>+'7.1'!C64-'7.2'!C98</f>
        <v>-19662344</v>
      </c>
    </row>
    <row r="132" spans="1:3" x14ac:dyDescent="0.25">
      <c r="A132" s="10">
        <v>2</v>
      </c>
      <c r="B132" s="11" t="s">
        <v>371</v>
      </c>
      <c r="C132" s="101">
        <f>+'7.1'!C89-'7.2'!C126</f>
        <v>19662344</v>
      </c>
    </row>
    <row r="133" spans="1:3" x14ac:dyDescent="0.25">
      <c r="A133" s="11">
        <v>3</v>
      </c>
      <c r="B133" s="11" t="s">
        <v>372</v>
      </c>
      <c r="C133" s="101">
        <f>SUM(C131:C132)</f>
        <v>0</v>
      </c>
    </row>
    <row r="134" spans="1:3" x14ac:dyDescent="0.25">
      <c r="A134" s="7"/>
    </row>
    <row r="135" spans="1:3" x14ac:dyDescent="0.25">
      <c r="A135" s="7"/>
    </row>
    <row r="136" spans="1:3" x14ac:dyDescent="0.25">
      <c r="A136" s="7"/>
    </row>
    <row r="137" spans="1:3" x14ac:dyDescent="0.25">
      <c r="A137" s="7"/>
    </row>
    <row r="138" spans="1:3" x14ac:dyDescent="0.25">
      <c r="A138" s="7"/>
    </row>
    <row r="139" spans="1:3" x14ac:dyDescent="0.25">
      <c r="A139" s="7"/>
    </row>
    <row r="140" spans="1:3" x14ac:dyDescent="0.25">
      <c r="A140" s="7"/>
    </row>
    <row r="141" spans="1:3" x14ac:dyDescent="0.25">
      <c r="A141" s="7"/>
    </row>
    <row r="142" spans="1:3" x14ac:dyDescent="0.25">
      <c r="A142" s="7"/>
    </row>
    <row r="143" spans="1:3" x14ac:dyDescent="0.25">
      <c r="A143" s="7"/>
    </row>
    <row r="144" spans="1:3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</sheetData>
  <mergeCells count="4">
    <mergeCell ref="A1:C1"/>
    <mergeCell ref="A4:C4"/>
    <mergeCell ref="A3:C3"/>
    <mergeCell ref="A129:C12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6.1</vt:lpstr>
      <vt:lpstr>6.2</vt:lpstr>
      <vt:lpstr>7.1</vt:lpstr>
      <vt:lpstr>7.2</vt:lpstr>
      <vt:lpstr>8.1</vt:lpstr>
      <vt:lpstr>8.2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2021-02-24T13:01:33Z</cp:lastPrinted>
  <dcterms:created xsi:type="dcterms:W3CDTF">2021-02-11T13:05:14Z</dcterms:created>
  <dcterms:modified xsi:type="dcterms:W3CDTF">2021-02-24T13:06:31Z</dcterms:modified>
</cp:coreProperties>
</file>