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3\"/>
    </mc:Choice>
  </mc:AlternateContent>
  <xr:revisionPtr revIDLastSave="0" documentId="13_ncr:1_{42578E6C-9420-4977-BCCD-5AEB92806E2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1. Összevont költségvetés" sheetId="14" r:id="rId1"/>
    <sheet name="2. Beruházási előirányzatok cél" sheetId="11" r:id="rId2"/>
    <sheet name="3. Felújítások" sheetId="12" r:id="rId3"/>
    <sheet name="4. Önkormányzat" sheetId="1" r:id="rId4"/>
    <sheet name="5. Önkormányzat" sheetId="2" r:id="rId5"/>
    <sheet name="6. Konyha" sheetId="3" r:id="rId6"/>
    <sheet name="7. Konyha" sheetId="4" r:id="rId7"/>
    <sheet name="8. Óvoda" sheetId="5" r:id="rId8"/>
    <sheet name="9. Óvoda" sheetId="6" r:id="rId9"/>
  </sheets>
  <definedNames>
    <definedName name="_xlnm._FilterDatabase" localSheetId="4" hidden="1">'5. Önkormányzat'!$A$1:$C$130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5" i="14" l="1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19" i="14"/>
  <c r="C117" i="14"/>
  <c r="C116" i="14"/>
  <c r="C114" i="14"/>
  <c r="C115" i="14"/>
  <c r="C113" i="14"/>
  <c r="C112" i="14"/>
  <c r="C21" i="2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99" i="14"/>
  <c r="C84" i="2"/>
  <c r="C85" i="2"/>
  <c r="C27" i="2"/>
  <c r="C96" i="2"/>
  <c r="C109" i="1"/>
  <c r="C108" i="1"/>
  <c r="C83" i="1"/>
  <c r="C22" i="1"/>
  <c r="C6" i="1"/>
  <c r="C40" i="1"/>
  <c r="C25" i="2"/>
  <c r="C113" i="2"/>
  <c r="C114" i="2"/>
  <c r="C115" i="2"/>
  <c r="C116" i="2"/>
  <c r="C117" i="2"/>
  <c r="C118" i="2"/>
  <c r="C112" i="2"/>
  <c r="C99" i="2"/>
  <c r="C98" i="2"/>
  <c r="C101" i="2"/>
  <c r="C87" i="2"/>
  <c r="C91" i="2"/>
  <c r="C111" i="2" l="1"/>
  <c r="C100" i="2" s="1"/>
  <c r="C73" i="2"/>
  <c r="C65" i="2"/>
  <c r="C56" i="2" s="1"/>
  <c r="C10" i="1" l="1"/>
  <c r="C47" i="1"/>
  <c r="C17" i="1"/>
  <c r="C80" i="1" l="1"/>
  <c r="C74" i="1"/>
  <c r="C32" i="1"/>
  <c r="C7" i="14"/>
  <c r="C147" i="14" l="1"/>
  <c r="C118" i="14"/>
  <c r="C202" i="14" l="1"/>
  <c r="C218" i="14" s="1"/>
  <c r="C179" i="14"/>
  <c r="C174" i="14"/>
  <c r="C138" i="14"/>
  <c r="C98" i="14"/>
  <c r="C86" i="14"/>
  <c r="C81" i="14"/>
  <c r="C78" i="14"/>
  <c r="C73" i="14"/>
  <c r="C69" i="14"/>
  <c r="C63" i="14"/>
  <c r="C56" i="14"/>
  <c r="C50" i="14"/>
  <c r="C38" i="14"/>
  <c r="C30" i="14"/>
  <c r="C23" i="14"/>
  <c r="C16" i="14"/>
  <c r="C142" i="2"/>
  <c r="C158" i="2" s="1"/>
  <c r="C164" i="2" s="1"/>
  <c r="C68" i="14" l="1"/>
  <c r="C190" i="14"/>
  <c r="C97" i="14"/>
  <c r="C7" i="2"/>
  <c r="C130" i="2" s="1"/>
  <c r="C159" i="2" s="1"/>
  <c r="C164" i="14"/>
  <c r="C93" i="14"/>
  <c r="C224" i="14" s="1"/>
  <c r="C119" i="2"/>
  <c r="C47" i="2"/>
  <c r="C101" i="1"/>
  <c r="C96" i="1"/>
  <c r="C93" i="1"/>
  <c r="C88" i="1"/>
  <c r="C84" i="1"/>
  <c r="C77" i="1"/>
  <c r="C69" i="1"/>
  <c r="C63" i="1"/>
  <c r="C51" i="1"/>
  <c r="C27" i="1"/>
  <c r="C6" i="2" l="1"/>
  <c r="C163" i="2"/>
  <c r="C94" i="14"/>
  <c r="C127" i="4"/>
  <c r="C73" i="4"/>
  <c r="C27" i="4"/>
  <c r="C7" i="4"/>
  <c r="C78" i="3"/>
  <c r="C75" i="3"/>
  <c r="C35" i="3"/>
  <c r="C65" i="3" s="1"/>
  <c r="C74" i="6"/>
  <c r="C73" i="6" s="1"/>
  <c r="C27" i="6"/>
  <c r="C7" i="6"/>
  <c r="C75" i="5"/>
  <c r="C78" i="5"/>
  <c r="C35" i="5"/>
  <c r="C20" i="5"/>
  <c r="C13" i="5"/>
  <c r="C6" i="5"/>
  <c r="C17" i="12"/>
  <c r="C13" i="11"/>
  <c r="C6" i="6" l="1"/>
  <c r="C99" i="6" s="1"/>
  <c r="C65" i="5"/>
  <c r="C90" i="5"/>
  <c r="C133" i="6" s="1"/>
  <c r="C91" i="5"/>
  <c r="C6" i="4"/>
  <c r="C99" i="4" s="1"/>
  <c r="C128" i="4" s="1"/>
  <c r="C90" i="3"/>
  <c r="C133" i="4" s="1"/>
  <c r="C219" i="14"/>
  <c r="C223" i="14"/>
  <c r="C225" i="14" s="1"/>
  <c r="C165" i="2" l="1"/>
  <c r="C132" i="6"/>
  <c r="C134" i="6" s="1"/>
  <c r="C91" i="3"/>
  <c r="C132" i="4"/>
  <c r="C134" i="4" s="1"/>
  <c r="C128" i="6"/>
</calcChain>
</file>

<file path=xl/sharedStrings.xml><?xml version="1.0" encoding="utf-8"?>
<sst xmlns="http://schemas.openxmlformats.org/spreadsheetml/2006/main" count="1833" uniqueCount="521">
  <si>
    <t>Helyi önkormányzatok működésének általános támogatása (B111)</t>
  </si>
  <si>
    <t>Települési önkormányzatok egyes köznevelési feladatainak támogatása (B112)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</si>
  <si>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</si>
  <si>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</si>
  <si>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</si>
  <si>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Elvonások és befizetések bevételei (B12)</t>
  </si>
  <si>
    <t>Működési célú garancia- és kezességvállalásból származó megtérülések államháztartáson belülről (B13)</t>
  </si>
  <si>
    <t>Felhalmozási célú önkormányzati támogatások (B21)</t>
  </si>
  <si>
    <t>Felhalmozási célú garancia- és kezességvállalásból származó megtérülések államháztartáson belülről (B22)</t>
  </si>
  <si>
    <t>Készletértékesítés ellenértéke (B401)</t>
  </si>
  <si>
    <t>Ellátási díjak (B405)</t>
  </si>
  <si>
    <t>Kiszámlázott általános forgalmi adó (B406)</t>
  </si>
  <si>
    <t>Általános forgalmi adó visszatérítése (B407)</t>
  </si>
  <si>
    <t>Biztosító által fizetett kártérítés (B410)</t>
  </si>
  <si>
    <t>Egyéb tárgyi eszközök értékesítése (B53)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</si>
  <si>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</si>
  <si>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</si>
  <si>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</si>
  <si>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</si>
  <si>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Felhalmozási célú garancia- és kezességvállalásból származó megtérülések államháztartáson kívülről (B71)</t>
  </si>
  <si>
    <t>Egyéb felhalmozási célú átvett pénzeszközök (=270+…+280) (B75)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</si>
  <si>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</si>
  <si>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</si>
  <si>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</si>
  <si>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</si>
  <si>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</si>
  <si>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</si>
  <si>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</si>
  <si>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</si>
  <si>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</si>
  <si>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</si>
  <si>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</si>
  <si>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2.5-ből EU-s támogatások</t>
  </si>
  <si>
    <t>2.6</t>
  </si>
  <si>
    <t xml:space="preserve">Felhalmozási célú támogatások államháztartáson belülről </t>
  </si>
  <si>
    <t>Egyéb működési célú támogatások bevételei államháztartáson belülről  (B16)</t>
  </si>
  <si>
    <t>Működési célú visszatérítendő támogatások, kölcsönök igénybevétele államháztartáson belülről  (B15)</t>
  </si>
  <si>
    <t>Működési célú visszatérítendő támogatások, kölcsönök visszatérülése államháztartáson belülről  (B14)</t>
  </si>
  <si>
    <t>Települési önkormányzatok szociális, gyermekjóléti  és gyermekétkeztetési feladatainak támogatása  (B113)</t>
  </si>
  <si>
    <t>Önkormányzatok működési támogatásai (B11)</t>
  </si>
  <si>
    <t>Működési célú támogatások államháztartáson belülről (B1)</t>
  </si>
  <si>
    <t>Felhalmozási célú visszatérítendő támogatások, kölcsönök visszatérülése államháztartáson belülről  (B23)</t>
  </si>
  <si>
    <t>3.1</t>
  </si>
  <si>
    <t>3.2</t>
  </si>
  <si>
    <t>3.3</t>
  </si>
  <si>
    <t>3.4</t>
  </si>
  <si>
    <t>3.5</t>
  </si>
  <si>
    <t>3.6</t>
  </si>
  <si>
    <t>3.5-ből EU-s támogatások</t>
  </si>
  <si>
    <t>4</t>
  </si>
  <si>
    <t>Közhatalmi bevételek  (B3)</t>
  </si>
  <si>
    <t>4.1</t>
  </si>
  <si>
    <t>Helyi adók</t>
  </si>
  <si>
    <t>4.1.1</t>
  </si>
  <si>
    <t>4.1.2</t>
  </si>
  <si>
    <t>Felhalmozási célú visszatérítendő támogatások, kölcsönök igénybevétele államháztartáson belülről (B24)</t>
  </si>
  <si>
    <t>Egyéb felhalmozási célú támogatások bevételei államháztartáson belülről  (B25)</t>
  </si>
  <si>
    <t xml:space="preserve">Vagyoni tipusú adók </t>
  </si>
  <si>
    <t xml:space="preserve">Termékek és szolgáltatások adói </t>
  </si>
  <si>
    <t xml:space="preserve">Értékesítési és forgalmi adók </t>
  </si>
  <si>
    <t>4.1.3</t>
  </si>
  <si>
    <t>4.2</t>
  </si>
  <si>
    <t xml:space="preserve">Gépjárműadók </t>
  </si>
  <si>
    <t>4.3</t>
  </si>
  <si>
    <t>4.4</t>
  </si>
  <si>
    <t>Egyéb áruhasználati és szolgáltatási adók  (B355)</t>
  </si>
  <si>
    <t>Egyéb közhatalmi bevételek  (B36)</t>
  </si>
  <si>
    <t>5</t>
  </si>
  <si>
    <t>5.1</t>
  </si>
  <si>
    <t>5.2</t>
  </si>
  <si>
    <t>5.3</t>
  </si>
  <si>
    <t>5.4</t>
  </si>
  <si>
    <t>Tulajdonosi bevételek  (B404)</t>
  </si>
  <si>
    <t>Közvetített szolgáltatások ellenértéke   (B403)</t>
  </si>
  <si>
    <t>Szolgáltatások ellenértéke (B402)</t>
  </si>
  <si>
    <t>5.5</t>
  </si>
  <si>
    <t>5.6</t>
  </si>
  <si>
    <t>5.7</t>
  </si>
  <si>
    <t>5.8</t>
  </si>
  <si>
    <t>5.9</t>
  </si>
  <si>
    <t>Kamatbevételek (B408)</t>
  </si>
  <si>
    <t>Egyéb pénzügyi műveletek bevételei (B409)</t>
  </si>
  <si>
    <t>Egyéb működési bevételek  (B411)</t>
  </si>
  <si>
    <t>5.10</t>
  </si>
  <si>
    <t>5.11</t>
  </si>
  <si>
    <t>6</t>
  </si>
  <si>
    <t>6.1</t>
  </si>
  <si>
    <t>6.2</t>
  </si>
  <si>
    <t>Ingatlanok értékesítése (B52)</t>
  </si>
  <si>
    <t>Immateriális javak értékesítése (B51)</t>
  </si>
  <si>
    <t>6.3</t>
  </si>
  <si>
    <t>6.4</t>
  </si>
  <si>
    <t>6.5</t>
  </si>
  <si>
    <t>Működési bevételek  (B4)</t>
  </si>
  <si>
    <t>Felhalmozási bevételek (B5)</t>
  </si>
  <si>
    <t>7</t>
  </si>
  <si>
    <t>7.1</t>
  </si>
  <si>
    <t>7.2</t>
  </si>
  <si>
    <t>7.3</t>
  </si>
  <si>
    <t>7.4</t>
  </si>
  <si>
    <t>7.5</t>
  </si>
  <si>
    <t>Működési célú visszatérítendő támogatások, kölcsönök visszatérülése államháztartáson kívülről  (B64)</t>
  </si>
  <si>
    <t>Egyéb működési célú átvett pénzeszközök  (B65)</t>
  </si>
  <si>
    <t>7.3-ból EU-s támogatás (közvetlen)</t>
  </si>
  <si>
    <t>7.6</t>
  </si>
  <si>
    <t>8</t>
  </si>
  <si>
    <t>8.1</t>
  </si>
  <si>
    <t>8.4</t>
  </si>
  <si>
    <t>8.5</t>
  </si>
  <si>
    <t>8.3-ból EU-s támogatás</t>
  </si>
  <si>
    <t>Felhalmozási célú visszatérítendő támogatások, kölcsönök visszatérülése államháztartáson kívülről  (B74)</t>
  </si>
  <si>
    <t>9</t>
  </si>
  <si>
    <t>8.6</t>
  </si>
  <si>
    <t>Likviditási célú hitelek, kölcsönök felvétele pénzügyi vállalkozástól (B8112)</t>
  </si>
  <si>
    <t>Rövid lejáratú hitelek, kölcsönök felvétele pénzügyi vállalkozástól (B8113)</t>
  </si>
  <si>
    <t>10</t>
  </si>
  <si>
    <t>11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</si>
  <si>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</si>
  <si>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</si>
  <si>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</si>
  <si>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</si>
  <si>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</si>
  <si>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15</t>
  </si>
  <si>
    <t>Államháztartáson belüli megelőlegezések (B814)</t>
  </si>
  <si>
    <t>16</t>
  </si>
  <si>
    <t>Államháztartáson belüli megelőlegezések törlesztése (B815)</t>
  </si>
  <si>
    <t>18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</si>
  <si>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</si>
  <si>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</si>
  <si>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</si>
  <si>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Adóssághoz nem kapcsolódó származékos ügyletek bevételei (B83)</t>
  </si>
  <si>
    <t>Váltóbevételek (B84)</t>
  </si>
  <si>
    <t xml:space="preserve">Hitel-, kölcsönfelvétel államháztartáson kívülről </t>
  </si>
  <si>
    <t xml:space="preserve">Hosszú lejáratú hitelek, kölcsönök felvétele </t>
  </si>
  <si>
    <t>10.1</t>
  </si>
  <si>
    <t>10.2</t>
  </si>
  <si>
    <t>10.3</t>
  </si>
  <si>
    <t>Belföldi értékpapírok bevételei  (B812)</t>
  </si>
  <si>
    <t>Költségvetési bevételek (B1-B7)</t>
  </si>
  <si>
    <t>Felhalmozási célú átvett pénzeszközök  (B7)</t>
  </si>
  <si>
    <t>11.1</t>
  </si>
  <si>
    <t>Forgatási célű belföldi értékpapírok kibocsátása</t>
  </si>
  <si>
    <t>Forgatási célú belföldi értékpapírok beváltása, értékesítése</t>
  </si>
  <si>
    <t>11.2</t>
  </si>
  <si>
    <t>11.3</t>
  </si>
  <si>
    <t>Befektetési célú belföldi értékpapírok beváltása, értékesítése</t>
  </si>
  <si>
    <t>Befektetési célú belföldi értékpapírok értékesítése</t>
  </si>
  <si>
    <t>11.4</t>
  </si>
  <si>
    <t>Maradvány igénybevétele (B813)</t>
  </si>
  <si>
    <t>12.1</t>
  </si>
  <si>
    <t>12.2</t>
  </si>
  <si>
    <t>13.1</t>
  </si>
  <si>
    <t>13.2</t>
  </si>
  <si>
    <t>13.3</t>
  </si>
  <si>
    <t>13.4</t>
  </si>
  <si>
    <t>Betétek megszüntetése</t>
  </si>
  <si>
    <t>Központi, irányító szervi támogatás</t>
  </si>
  <si>
    <t>Külföldi finanszírozás bevételei  (B82)</t>
  </si>
  <si>
    <t xml:space="preserve">Hitelek, kölcsönök felvétele </t>
  </si>
  <si>
    <t>14.1</t>
  </si>
  <si>
    <t>14.2</t>
  </si>
  <si>
    <t>14.3</t>
  </si>
  <si>
    <t>14.4</t>
  </si>
  <si>
    <t>Finanszírozási bevételek összesen</t>
  </si>
  <si>
    <t>Költségvetési és finanszírozási bevételek összesen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</si>
  <si>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</si>
  <si>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</si>
  <si>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</si>
  <si>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</si>
  <si>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</si>
  <si>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</si>
  <si>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</si>
  <si>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</si>
  <si>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</si>
  <si>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</si>
  <si>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</si>
  <si>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</si>
  <si>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</si>
  <si>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</si>
  <si>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</si>
  <si>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</si>
  <si>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</si>
  <si>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</si>
  <si>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</si>
  <si>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</si>
  <si>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</si>
  <si>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</si>
  <si>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Karbantartási, kisjavítási szolgáltatások (K334)</t>
  </si>
  <si>
    <t>Szakmai tevékenységet segítő szolgáltatások  (K336)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</si>
  <si>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</si>
  <si>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</si>
  <si>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</si>
  <si>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</si>
  <si>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Egyéb dologi kiadások (K355)</t>
  </si>
  <si>
    <t>Társadalombiztosítási ellátások (K41)</t>
  </si>
  <si>
    <t>Pénzbeli kárpótlások, kártérítések (K43)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</si>
  <si>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</si>
  <si>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</si>
  <si>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</si>
  <si>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</si>
  <si>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Árkiegészítések, ártámogatások (K509)</t>
  </si>
  <si>
    <t>Kamattámogatások (K510)</t>
  </si>
  <si>
    <t>Működési célú támogatások az Európai Uniónak (K511)</t>
  </si>
  <si>
    <t>Tartalékok (K513)</t>
  </si>
  <si>
    <t>Immateriális javak beszerzése, létesítése (K61)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</si>
  <si>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</si>
  <si>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</si>
  <si>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</si>
  <si>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</si>
  <si>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</si>
  <si>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</si>
  <si>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</si>
  <si>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</si>
  <si>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</si>
  <si>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</si>
  <si>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</si>
  <si>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állami vagy önkormányzati tulajdonban lévő gazdasági társaságok tartozásai miatti kifizetések (K85)</t>
  </si>
  <si>
    <t>Lakástámogatás (K87)</t>
  </si>
  <si>
    <t>Felhalmozási célú támogatások az Európai Uniónak (K88)</t>
  </si>
  <si>
    <t>Működési költségvetés kiadásai</t>
  </si>
  <si>
    <t>Személyi juttatások (K1)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</si>
  <si>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</si>
  <si>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</si>
  <si>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</si>
  <si>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</si>
  <si>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</si>
  <si>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</si>
  <si>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</si>
  <si>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</si>
  <si>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</si>
  <si>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</si>
  <si>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</si>
  <si>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</si>
  <si>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</si>
  <si>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</si>
  <si>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</si>
  <si>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</si>
  <si>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</si>
  <si>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</si>
  <si>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Munkaadókat terhelő járulékok és szociális hozzájárulási adó</t>
  </si>
  <si>
    <t>Dologi kiadások  (K3)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</si>
  <si>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</si>
  <si>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</si>
  <si>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</si>
  <si>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</si>
  <si>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</si>
  <si>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</si>
  <si>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</si>
  <si>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</si>
  <si>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</si>
  <si>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</si>
  <si>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</si>
  <si>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</si>
  <si>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</si>
  <si>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</si>
  <si>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Bérleti és lízing díjak (K333)</t>
  </si>
  <si>
    <t>Közvetített szolgáltatások   (K335)</t>
  </si>
  <si>
    <t>Egyéb szolgáltatások  (K337)</t>
  </si>
  <si>
    <t>1.3.15</t>
  </si>
  <si>
    <t>1.3.16</t>
  </si>
  <si>
    <t>1.3.17</t>
  </si>
  <si>
    <t>1.3.18</t>
  </si>
  <si>
    <t>1.3.19</t>
  </si>
  <si>
    <t>Kamatkiadások(K353)</t>
  </si>
  <si>
    <t>Egyéb pénzügyi műveletek kiadásai (K354)</t>
  </si>
  <si>
    <t>Ellátottak pénzbeli juttatásai (K4)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</si>
  <si>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</si>
  <si>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</si>
  <si>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</si>
  <si>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</si>
  <si>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</si>
  <si>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</si>
  <si>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</si>
  <si>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</si>
  <si>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Egyéb nem intézményi ellátások (K48)</t>
  </si>
  <si>
    <t>Intézményi ellátottak pénzbeli juttatásai  (K47)</t>
  </si>
  <si>
    <t>Lakhatással kapcsolatos ellátások  (K46)</t>
  </si>
  <si>
    <t>Foglalkoztatással, munkanélküliséggel kapcsolatos ellátások (K45)</t>
  </si>
  <si>
    <t>Betegséggel kapcsolatos (nem társadalombiztosítási) ellátások  (K44)</t>
  </si>
  <si>
    <t>Egyéb működési célú kiadások  (K5)</t>
  </si>
  <si>
    <t>Nemzetközi kötelezettségek  (K501)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</si>
  <si>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</si>
  <si>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</si>
  <si>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</si>
  <si>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</si>
  <si>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</si>
  <si>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</si>
  <si>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</si>
  <si>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</si>
  <si>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</si>
  <si>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</si>
  <si>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1.5.11</t>
  </si>
  <si>
    <t>1.5.12</t>
  </si>
  <si>
    <t>1.5.13</t>
  </si>
  <si>
    <t>1.5.14</t>
  </si>
  <si>
    <t>1.5.15</t>
  </si>
  <si>
    <t>1.5.16</t>
  </si>
  <si>
    <t>2</t>
  </si>
  <si>
    <t>Felhalmozási költségvetési kiadások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</si>
  <si>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</si>
  <si>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</si>
  <si>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</si>
  <si>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</si>
  <si>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</si>
  <si>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</si>
  <si>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</si>
  <si>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</si>
  <si>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Felújítások  (K7)</t>
  </si>
  <si>
    <t>Beruházások (K6)</t>
  </si>
  <si>
    <t>2.2.1</t>
  </si>
  <si>
    <t>2.2.2</t>
  </si>
  <si>
    <t>2.2.3</t>
  </si>
  <si>
    <t>2.2.4</t>
  </si>
  <si>
    <t>Egyéb felhalmozási célú kiadások (K8)</t>
  </si>
  <si>
    <t>Felhalmozási célú visszatérítendő támogatások, kölcsönök nyújtása államháztartáson belülre  (K82)</t>
  </si>
  <si>
    <t>Felhalmozási célú visszatérítendő támogatások, kölcsönök törlesztése államháztartáson belülre  (K83)</t>
  </si>
  <si>
    <t>Egyéb felhalmozási célú támogatások államháztartáson belülre  (K84)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</si>
  <si>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</si>
  <si>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 (K86)</t>
  </si>
  <si>
    <t>Egyéb felhalmozási célú támogatások államháztartáson kívülre  (K89)</t>
  </si>
  <si>
    <t>Költségvetési kiadások (K1-K8)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</si>
  <si>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</si>
  <si>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</si>
  <si>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</si>
  <si>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</si>
  <si>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</si>
  <si>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</si>
  <si>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</si>
  <si>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</si>
  <si>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</si>
  <si>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</si>
  <si>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3</t>
  </si>
  <si>
    <t>Likviditási célú hitelek, kölcsönök törlesztése pénzügyi vállalkozásnak (K9112)</t>
  </si>
  <si>
    <t>Befektetési célú belföldi értékpapírok vásárlása (K9122)</t>
  </si>
  <si>
    <t>Kincstárjegyek beváltása (K9123)</t>
  </si>
  <si>
    <t>Belföldi kötvények beváltása (K9125)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</si>
  <si>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</si>
  <si>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</si>
  <si>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</si>
  <si>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</si>
  <si>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</si>
  <si>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</si>
  <si>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Forgatási célú külföldi értékpapírok vásárlása (K921)</t>
  </si>
  <si>
    <t>Befektetési célú külföldi értékpapírok vásárlása (K922)</t>
  </si>
  <si>
    <t>Hitelek, kölcsönök törlesztése külföldi kormányoknak és nemzetközi szervezeteknek (K924)</t>
  </si>
  <si>
    <t>Adóssághoz nem kapcsolódó származékos ügyletek kiadásai (K93)</t>
  </si>
  <si>
    <t>Váltókiadások (K94)</t>
  </si>
  <si>
    <t>40</t>
  </si>
  <si>
    <t>Rövid lejáratú hitelek, kölcsönök törlesztése pénzügyi vállalkozásnak  (K9113)</t>
  </si>
  <si>
    <t>Hosszú lejáratú hitelek, kölcsönök törlesztése pénzügyi vállalkozásnak  (K9111)</t>
  </si>
  <si>
    <t>Hitel-, kölcsöntörlesztés államháztartáson kívülre  (K911)</t>
  </si>
  <si>
    <t>Belföldi értékpapírok kiadásai  (K912)</t>
  </si>
  <si>
    <t>Forgatási célú belföldi értékpapírok vásárlása  (K9121)</t>
  </si>
  <si>
    <t>Éven belüli lejáratú belföldi értékpapírok beváltása (K9124)</t>
  </si>
  <si>
    <t>Éven túli lejáratú belföldi értékpapírok beváltása (K9126)</t>
  </si>
  <si>
    <t>Belföldi finanszírozás kiadásai  (K91)</t>
  </si>
  <si>
    <t>6.6</t>
  </si>
  <si>
    <t>6.7</t>
  </si>
  <si>
    <t>Kölcsönök kiadásai (K919)</t>
  </si>
  <si>
    <t>Hitelek, kölcsönök törlesztése külföldi pénzintézeteknek  (K925)</t>
  </si>
  <si>
    <t>Külföldi értékpapírok beváltása  (K923)</t>
  </si>
  <si>
    <t>Külföldi finanszírozás kiadásai (K92)</t>
  </si>
  <si>
    <t>Finanszírozási kiadások  (K9)</t>
  </si>
  <si>
    <t>KIADÁSOK</t>
  </si>
  <si>
    <t>BEVÉTELEK</t>
  </si>
  <si>
    <t>forintban</t>
  </si>
  <si>
    <t>KÖLTSÉGVETÉSI, FINANSZÍROZÁSI BEVÉTELEK ÉS KIADÁSOK EGYENLEGE</t>
  </si>
  <si>
    <t>Költségvetési hiány, többlet (költségvetési bevételek-költségvetési kiadások)</t>
  </si>
  <si>
    <t>Finanszírozási bevételek, kiadások egyenlege (finanszírozási bevételek-finanszírozási kiadások)</t>
  </si>
  <si>
    <t>Költségvetési és finanszírozási bevételek összevont egyenlege</t>
  </si>
  <si>
    <t>Foglalkoztatottak egyéb személyi juttatásai  (K1113)</t>
  </si>
  <si>
    <t>Foglalkoztatottak személyi juttatásai  (K11)</t>
  </si>
  <si>
    <t>Külső személyi juttatások  (K12)</t>
  </si>
  <si>
    <t>Elvonások és befizetések  (K502)</t>
  </si>
  <si>
    <t>Működési célú visszatérítendő támogatások, kölcsönök nyújtása államháztartáson belülre (K504)</t>
  </si>
  <si>
    <t>Működési célú visszatérítendő támogatások, kölcsönök törlesztése államháztartáson belülre  (K505)</t>
  </si>
  <si>
    <t>Egyéb működési célú támogatások államháztartáson belülre (K506)</t>
  </si>
  <si>
    <t>Működési célú garancia- és kezességvállalásból származó kifizetés államháztartáson kívülre  (K507)</t>
  </si>
  <si>
    <t>Működési célú visszatérítendő támogatások, kölcsönök nyújtása államháztartáson kívülre  (K508)</t>
  </si>
  <si>
    <t>Egyéb működési célú támogatások államháztartáson kívülre (K512)</t>
  </si>
  <si>
    <t>Ingatlanok beszerzése, létesítése  (K62)</t>
  </si>
  <si>
    <t>Részesedések értékesítése  (B54)</t>
  </si>
  <si>
    <t>Működési célú átvett pénzeszközök (B6)</t>
  </si>
  <si>
    <t>Belföldi finanszírozás bevételei  (B81)</t>
  </si>
  <si>
    <t>Belföldi finanszírozás bevételei (B81)</t>
  </si>
  <si>
    <t>Családi támogatások  (K42)</t>
  </si>
  <si>
    <t>Működési célú visszatérítendő támogatások, kölcsönök nyújtása államháztartáson belülre  (K504)</t>
  </si>
  <si>
    <t>Egyéb működési célú támogatások államháztartáson belülre  (K506)</t>
  </si>
  <si>
    <t>Működési célú garancia- és kezességvállalásból származó kifizetés államháztartáson kívülre (K507)</t>
  </si>
  <si>
    <t>Egyéb működési célú támogatások államháztartáson kívülre  (K512)</t>
  </si>
  <si>
    <t>Ingatlanok beszerzése, létesítése (K62)</t>
  </si>
  <si>
    <t>Működési célú átvett pénzeszközök  (B6)</t>
  </si>
  <si>
    <t>Egyéb felhalmozási célú átvett pénzeszközök  (B75)</t>
  </si>
  <si>
    <t>Családi támogatások (K42)</t>
  </si>
  <si>
    <t>Gerjen Község Önkormányzata</t>
  </si>
  <si>
    <t>Beruházás  megnevezése</t>
  </si>
  <si>
    <t>ÖSSZESEN:</t>
  </si>
  <si>
    <t>Beruházási előirányzatok célonként</t>
  </si>
  <si>
    <t>Felújítási előirányzatok feladatonként</t>
  </si>
  <si>
    <t>Felújítás  megnevezése</t>
  </si>
  <si>
    <t>TKI-KEDV/36-6/2020</t>
  </si>
  <si>
    <t>Projekt azonosító</t>
  </si>
  <si>
    <t>Karikás fejlesztési területen alapközművek létesítési munkái</t>
  </si>
  <si>
    <t>Kiadások összesen</t>
  </si>
  <si>
    <t>Gerjen Község Önkormányzatának 2022. évi összevont költségvetése</t>
  </si>
  <si>
    <t>Települési önkormányzatok szociális, gyermekjóléti  és gyermekétkeztetési feladatainak támogatása  (B1131)</t>
  </si>
  <si>
    <t>1.7</t>
  </si>
  <si>
    <t>Elszámolásból származó bevételek - iparűzési adókedvzeménnyel kapcsolatos támogatás (B116)</t>
  </si>
  <si>
    <t>2.5.1</t>
  </si>
  <si>
    <t>2.5.2</t>
  </si>
  <si>
    <t>2.5.3</t>
  </si>
  <si>
    <t>Gerjen Településen ingatlanfejl. és útfelújítási munkák</t>
  </si>
  <si>
    <t>Védőnő bértámogatás</t>
  </si>
  <si>
    <t>KNPA támogatás</t>
  </si>
  <si>
    <t>3.5.1</t>
  </si>
  <si>
    <t>3.5.2</t>
  </si>
  <si>
    <t>3.5.3</t>
  </si>
  <si>
    <t>3.5.4</t>
  </si>
  <si>
    <t>3.5.5</t>
  </si>
  <si>
    <t>3.5.6</t>
  </si>
  <si>
    <t>Emberi Erőforrás Támogatáskezelő támogatása - Interaktív tábla</t>
  </si>
  <si>
    <t>MFP-KOEB/2022. Kommunális eszköz besz.</t>
  </si>
  <si>
    <t>MFP-OJKJF/2022. Óvodai játszóudvar</t>
  </si>
  <si>
    <t>MFP-ÖTIF/2022. Önkorm. temetők infrastrukturális fejl.</t>
  </si>
  <si>
    <t>8.5.1</t>
  </si>
  <si>
    <t>JETA - tájház felújítás</t>
  </si>
  <si>
    <t>7.5.1</t>
  </si>
  <si>
    <t>Gerjeni Lakópark Kft. Megszüntetése</t>
  </si>
  <si>
    <t>2.1.2.1</t>
  </si>
  <si>
    <t>2.1.2.2</t>
  </si>
  <si>
    <t>2.1.2.3</t>
  </si>
  <si>
    <t>Ingatlanok felújítása - tájház 48. hrsz 3. ütem</t>
  </si>
  <si>
    <t>Ingatlanok felújítása - 266/2. hrsz szolgálati lakás felújítása</t>
  </si>
  <si>
    <t>GF//JSZF/226-6/2022</t>
  </si>
  <si>
    <t>Eredeti ei.</t>
  </si>
  <si>
    <t>Gerjeni Önkormányzati Konyha 2023. évi költségvetése</t>
  </si>
  <si>
    <t>6. melléklet az    /2023. (…..........) Önkormányzati rendelethez</t>
  </si>
  <si>
    <t>7. melléklet az     /2023. (           ) Önkormányzati rendelethez</t>
  </si>
  <si>
    <t>8. melléklet az /2023. (…......) Önkormányzati rendelethez</t>
  </si>
  <si>
    <t>Várlak Óvoda-Bölcsőde 2023. évi költségvetése</t>
  </si>
  <si>
    <t>9. melléklet az    /2023. (           ) Önkormányzati rendelethez</t>
  </si>
  <si>
    <t>4. melléklet az   /2023. (               ) Önkormányzati rendelethez</t>
  </si>
  <si>
    <t>Gerjen Község Önkormányzata 2023. évi költségvetése</t>
  </si>
  <si>
    <t>5. melléklet az   /2023 (           ) Önkormányzati rendelethez</t>
  </si>
  <si>
    <t>Szünidei gyermekétkeztetés</t>
  </si>
  <si>
    <t>Közfoglalkoztatás bértámogatás</t>
  </si>
  <si>
    <t>KNPA felhalmozási támogatás</t>
  </si>
  <si>
    <t>1.8</t>
  </si>
  <si>
    <t>4.4.1</t>
  </si>
  <si>
    <t>4.4.2</t>
  </si>
  <si>
    <t>4.4.3</t>
  </si>
  <si>
    <t>Igazgatási szolgáltatási díj</t>
  </si>
  <si>
    <t>Egyéb bírság, pótlék</t>
  </si>
  <si>
    <t>Talajterhelési díj</t>
  </si>
  <si>
    <t>Kossuth utca útfelújítás</t>
  </si>
  <si>
    <t>Gyermekétkeztetés bér és üzemeltetési támogatása</t>
  </si>
  <si>
    <t>Települési önkormányzatok szociális és gyermekjóléti feladatainak egyéb támogatása (B113)</t>
  </si>
  <si>
    <t>Bölcsőde támogatása</t>
  </si>
  <si>
    <t>1.5.9.1</t>
  </si>
  <si>
    <t>1.5.9.2</t>
  </si>
  <si>
    <t>Közös Önkormányzati Hivatal működési támogatása</t>
  </si>
  <si>
    <t>Paksi Kistérség Szociális Központ működési támogatása</t>
  </si>
  <si>
    <t>1.5.15.1</t>
  </si>
  <si>
    <t>1.5.15.2</t>
  </si>
  <si>
    <t>1.5.15.3</t>
  </si>
  <si>
    <t>1.5.15.4</t>
  </si>
  <si>
    <t>Duna Összeköt Egyesüelt</t>
  </si>
  <si>
    <t>Fadd Nagyközség Tűzoltó Egyesület</t>
  </si>
  <si>
    <t>1.5.15.5</t>
  </si>
  <si>
    <t>1.5.15.6</t>
  </si>
  <si>
    <t>1.5.15.7</t>
  </si>
  <si>
    <t>Gerjen Jövőjéért Alapítvány</t>
  </si>
  <si>
    <t>Gerjeni Fiatalok Egyesülete</t>
  </si>
  <si>
    <t>Gerjeni Nagycsaládosok Egyesülete</t>
  </si>
  <si>
    <t>Gerjeni Nyugdíjasklub</t>
  </si>
  <si>
    <t>1.5.15.8</t>
  </si>
  <si>
    <t>Gerjeni Sport Klub</t>
  </si>
  <si>
    <t>Kenessey Albert Általános Iskola támogatása</t>
  </si>
  <si>
    <t>1.5.15.9</t>
  </si>
  <si>
    <t>Egyéb támogatás</t>
  </si>
  <si>
    <t>Karikás fejlesztés - ingatlanbeszerzés</t>
  </si>
  <si>
    <t>Karikás fejlesztés - kivitelezési munkák</t>
  </si>
  <si>
    <t>2.1.4.1</t>
  </si>
  <si>
    <t>Képviselők informatikai eszköz beszerzése</t>
  </si>
  <si>
    <t>2.2.1.1</t>
  </si>
  <si>
    <t>2.2.1.2</t>
  </si>
  <si>
    <t>2.2.1.3</t>
  </si>
  <si>
    <t>2.2.1.4</t>
  </si>
  <si>
    <t>2.2.1.5</t>
  </si>
  <si>
    <t>2.2.1.6</t>
  </si>
  <si>
    <t>Ingatlanok felújítása - Tájház JETA</t>
  </si>
  <si>
    <t>Ingatlanok felújítása - 266/2. hrsz szolgálati lakás felújítása - GF//JSZF/226-6/2022</t>
  </si>
  <si>
    <t>Ingatlanok felújítása - tájház 48. hrsz 3. ütem - GF//JSZF/226-6/2022</t>
  </si>
  <si>
    <t>Tájház felújítás pótmunka</t>
  </si>
  <si>
    <t>Szolgálati lakás felújítása pótmunka</t>
  </si>
  <si>
    <t>Elektromos hálózat bővítés - Duna-part</t>
  </si>
  <si>
    <t>2.2.1.7</t>
  </si>
  <si>
    <t>Ingatlanok felújítása útfelújítás - GF//JSZF/226-6/2022</t>
  </si>
  <si>
    <t>2.1.8.1</t>
  </si>
  <si>
    <t>2.1.8.2</t>
  </si>
  <si>
    <t>2.1.8.3</t>
  </si>
  <si>
    <t>2.2.4.1</t>
  </si>
  <si>
    <t>2.2.4.2</t>
  </si>
  <si>
    <t>2.2.4.3</t>
  </si>
  <si>
    <t>2.2.4.4</t>
  </si>
  <si>
    <t>2.2.4.5</t>
  </si>
  <si>
    <t>2.2.4.6</t>
  </si>
  <si>
    <t>2.2.4.7</t>
  </si>
  <si>
    <t>3. melléklet az  /2023. (               ) Önkormányzati rendelethez</t>
  </si>
  <si>
    <t>2023. évi előirányzat</t>
  </si>
  <si>
    <t>Ingatlanok felújítása - útfelújítás</t>
  </si>
  <si>
    <t>Faluház kialakítása</t>
  </si>
  <si>
    <t>JETA-54-2021</t>
  </si>
  <si>
    <t>Faluház kialakítása pótmunka</t>
  </si>
  <si>
    <t>Kossuth utca felújítás</t>
  </si>
  <si>
    <t>2. melléklet az  /2023. (               ) Önkormányzati rendelethez</t>
  </si>
  <si>
    <t>Képviselők informatika eszközbeszerzése</t>
  </si>
  <si>
    <t>Elektromos hálózat fejlesztése a Duna-parton</t>
  </si>
  <si>
    <t>1. melléklet az /2023 (              ) Önkormányzati rendelethez</t>
  </si>
  <si>
    <t>Települési önkormányzatok szociális és gyermekjóléti feladatainak egyéb támogatása  (B113)</t>
  </si>
  <si>
    <t>Bölcsóde támogatása (B1132)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</si>
</sst>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#,###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 CE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/>
    <xf numFmtId="49" fontId="3" fillId="0" borderId="0" xfId="0" applyNumberFormat="1" applyFont="1" applyAlignment="1">
      <alignment horizontal="center" vertical="top" wrapText="1"/>
    </xf>
    <xf numFmtId="164" fontId="0" fillId="0" borderId="0" xfId="1" applyNumberFormat="1" applyFont="1"/>
    <xf numFmtId="0" fontId="5" fillId="0" borderId="0" xfId="0" applyFont="1" applyAlignment="1">
      <alignment horizontal="right"/>
    </xf>
    <xf numFmtId="49" fontId="3" fillId="0" borderId="0" xfId="0" applyNumberFormat="1" applyFont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4" fillId="0" borderId="1" xfId="0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right"/>
    </xf>
    <xf numFmtId="49" fontId="2" fillId="0" borderId="1" xfId="0" applyNumberFormat="1" applyFont="1" applyBorder="1"/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1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65" fontId="6" fillId="0" borderId="5" xfId="0" applyNumberFormat="1" applyFont="1" applyBorder="1" applyAlignment="1">
      <alignment horizontal="center" vertical="center" wrapText="1"/>
    </xf>
    <xf numFmtId="165" fontId="7" fillId="2" borderId="6" xfId="0" applyNumberFormat="1" applyFont="1" applyFill="1" applyBorder="1" applyAlignment="1">
      <alignment horizontal="left" vertical="center" wrapText="1"/>
    </xf>
    <xf numFmtId="165" fontId="8" fillId="0" borderId="1" xfId="0" applyNumberFormat="1" applyFont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Border="1" applyAlignment="1" applyProtection="1">
      <alignment horizontal="center" vertical="center" wrapText="1"/>
      <protection locked="0"/>
    </xf>
    <xf numFmtId="165" fontId="6" fillId="0" borderId="7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left" vertical="center" wrapText="1"/>
    </xf>
    <xf numFmtId="165" fontId="7" fillId="2" borderId="8" xfId="0" applyNumberFormat="1" applyFont="1" applyFill="1" applyBorder="1" applyAlignment="1">
      <alignment vertical="center" wrapText="1"/>
    </xf>
    <xf numFmtId="165" fontId="8" fillId="0" borderId="9" xfId="0" applyNumberFormat="1" applyFont="1" applyBorder="1" applyAlignment="1" applyProtection="1">
      <alignment horizontal="center" vertical="center" wrapText="1"/>
      <protection locked="0"/>
    </xf>
    <xf numFmtId="164" fontId="2" fillId="0" borderId="1" xfId="1" applyNumberFormat="1" applyFont="1" applyBorder="1" applyAlignment="1">
      <alignment horizontal="right"/>
    </xf>
    <xf numFmtId="164" fontId="10" fillId="0" borderId="1" xfId="1" applyNumberFormat="1" applyFont="1" applyBorder="1" applyAlignment="1">
      <alignment horizontal="right" vertical="top" wrapText="1"/>
    </xf>
    <xf numFmtId="164" fontId="2" fillId="0" borderId="1" xfId="1" applyNumberFormat="1" applyFont="1" applyBorder="1"/>
    <xf numFmtId="0" fontId="5" fillId="0" borderId="0" xfId="0" applyFont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164" fontId="12" fillId="0" borderId="1" xfId="1" applyNumberFormat="1" applyFont="1" applyBorder="1" applyAlignment="1">
      <alignment horizontal="right" vertical="top" wrapText="1"/>
    </xf>
    <xf numFmtId="49" fontId="12" fillId="0" borderId="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12" fillId="0" borderId="1" xfId="0" applyNumberFormat="1" applyFont="1" applyBorder="1" applyAlignment="1">
      <alignment horizontal="left" vertical="top" wrapText="1"/>
    </xf>
    <xf numFmtId="165" fontId="7" fillId="2" borderId="2" xfId="0" applyNumberFormat="1" applyFont="1" applyFill="1" applyBorder="1" applyAlignment="1">
      <alignment horizontal="left" vertical="center" wrapText="1"/>
    </xf>
    <xf numFmtId="165" fontId="7" fillId="2" borderId="2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0" fillId="0" borderId="0" xfId="0"/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12" fillId="0" borderId="1" xfId="1" applyNumberFormat="1" applyFont="1" applyBorder="1" applyAlignment="1">
      <alignment horizontal="left" vertical="top" wrapText="1"/>
    </xf>
    <xf numFmtId="164" fontId="12" fillId="0" borderId="1" xfId="1" applyNumberFormat="1" applyFont="1" applyBorder="1" applyAlignment="1">
      <alignment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164" fontId="15" fillId="0" borderId="1" xfId="1" applyNumberFormat="1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left" vertical="top" wrapText="1"/>
    </xf>
    <xf numFmtId="164" fontId="15" fillId="0" borderId="1" xfId="1" applyNumberFormat="1" applyFont="1" applyBorder="1" applyAlignment="1">
      <alignment horizontal="right" vertical="top" wrapText="1"/>
    </xf>
    <xf numFmtId="49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164" fontId="15" fillId="0" borderId="1" xfId="1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top" wrapText="1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5"/>
  <sheetViews>
    <sheetView topLeftCell="A223" workbookViewId="0">
      <selection activeCell="C205" sqref="C205"/>
    </sheetView>
  </sheetViews>
  <sheetFormatPr defaultRowHeight="17.25" customHeight="1" x14ac:dyDescent="0.25"/>
  <cols>
    <col min="1" max="1" width="6.140625" bestFit="1" customWidth="1"/>
    <col min="2" max="2" width="108.42578125" bestFit="1" customWidth="1"/>
    <col min="3" max="3" width="14.7109375" bestFit="1" customWidth="1"/>
    <col min="4" max="4" width="10.85546875" bestFit="1" customWidth="1"/>
  </cols>
  <sheetData>
    <row r="1" spans="1:3" ht="17.25" customHeight="1" x14ac:dyDescent="0.25">
      <c r="A1" s="44" t="s">
        <v>518</v>
      </c>
      <c r="B1" s="44"/>
      <c r="C1" s="44"/>
    </row>
    <row r="3" spans="1:3" ht="17.25" customHeight="1" x14ac:dyDescent="0.25">
      <c r="A3" s="44" t="s">
        <v>365</v>
      </c>
      <c r="B3" s="45"/>
      <c r="C3" s="45"/>
    </row>
    <row r="4" spans="1:3" ht="17.25" customHeight="1" x14ac:dyDescent="0.25">
      <c r="A4" s="48" t="s">
        <v>404</v>
      </c>
      <c r="B4" s="49"/>
      <c r="C4" s="49"/>
    </row>
    <row r="5" spans="1:3" ht="17.25" customHeight="1" x14ac:dyDescent="0.25">
      <c r="A5" s="47" t="s">
        <v>364</v>
      </c>
      <c r="B5" s="49"/>
      <c r="C5" s="49"/>
    </row>
    <row r="6" spans="1:3" ht="17.25" customHeight="1" x14ac:dyDescent="0.25">
      <c r="A6" s="20"/>
      <c r="B6" s="33"/>
      <c r="C6" s="33" t="s">
        <v>434</v>
      </c>
    </row>
    <row r="7" spans="1:3" ht="17.25" customHeight="1" x14ac:dyDescent="0.25">
      <c r="A7" s="15">
        <v>1</v>
      </c>
      <c r="B7" s="9" t="s">
        <v>39</v>
      </c>
      <c r="C7" s="16">
        <f>+SUM(C8:C15)</f>
        <v>118661662</v>
      </c>
    </row>
    <row r="8" spans="1:3" ht="17.25" customHeight="1" x14ac:dyDescent="0.25">
      <c r="A8" s="17" t="s">
        <v>21</v>
      </c>
      <c r="B8" s="13" t="s">
        <v>0</v>
      </c>
      <c r="C8" s="18">
        <v>21230373</v>
      </c>
    </row>
    <row r="9" spans="1:3" ht="17.25" customHeight="1" x14ac:dyDescent="0.25">
      <c r="A9" s="17" t="s">
        <v>22</v>
      </c>
      <c r="B9" s="13" t="s">
        <v>1</v>
      </c>
      <c r="C9" s="18">
        <v>55240400</v>
      </c>
    </row>
    <row r="10" spans="1:3" ht="17.25" customHeight="1" x14ac:dyDescent="0.25">
      <c r="A10" s="17" t="s">
        <v>23</v>
      </c>
      <c r="B10" s="13" t="s">
        <v>519</v>
      </c>
      <c r="C10" s="18">
        <v>4569344</v>
      </c>
    </row>
    <row r="11" spans="1:3" ht="17.25" customHeight="1" x14ac:dyDescent="0.25">
      <c r="A11" s="17" t="s">
        <v>24</v>
      </c>
      <c r="B11" s="13" t="s">
        <v>405</v>
      </c>
      <c r="C11" s="18">
        <v>17062606</v>
      </c>
    </row>
    <row r="12" spans="1:3" ht="17.25" customHeight="1" x14ac:dyDescent="0.25">
      <c r="A12" s="17" t="s">
        <v>25</v>
      </c>
      <c r="B12" s="13" t="s">
        <v>520</v>
      </c>
      <c r="C12" s="18">
        <v>17896700</v>
      </c>
    </row>
    <row r="13" spans="1:3" ht="17.25" customHeight="1" x14ac:dyDescent="0.25">
      <c r="A13" s="17" t="s">
        <v>26</v>
      </c>
      <c r="B13" s="13" t="s">
        <v>2</v>
      </c>
      <c r="C13" s="18">
        <v>2662239</v>
      </c>
    </row>
    <row r="14" spans="1:3" ht="17.25" customHeight="1" x14ac:dyDescent="0.25">
      <c r="A14" s="17" t="s">
        <v>406</v>
      </c>
      <c r="B14" s="13" t="s">
        <v>3</v>
      </c>
      <c r="C14" s="18">
        <v>0</v>
      </c>
    </row>
    <row r="15" spans="1:3" ht="17.25" customHeight="1" x14ac:dyDescent="0.25">
      <c r="A15" s="17" t="s">
        <v>447</v>
      </c>
      <c r="B15" s="13" t="s">
        <v>4</v>
      </c>
      <c r="C15" s="18">
        <v>0</v>
      </c>
    </row>
    <row r="16" spans="1:3" ht="17.25" customHeight="1" x14ac:dyDescent="0.25">
      <c r="A16" s="15">
        <v>2</v>
      </c>
      <c r="B16" s="9" t="s">
        <v>40</v>
      </c>
      <c r="C16" s="16">
        <f>+C17+C18+C20+C19+C21+C7</f>
        <v>139435372</v>
      </c>
    </row>
    <row r="17" spans="1:3" ht="17.25" customHeight="1" x14ac:dyDescent="0.25">
      <c r="A17" s="17" t="s">
        <v>27</v>
      </c>
      <c r="B17" s="13" t="s">
        <v>5</v>
      </c>
      <c r="C17" s="18">
        <v>0</v>
      </c>
    </row>
    <row r="18" spans="1:3" ht="17.25" customHeight="1" x14ac:dyDescent="0.25">
      <c r="A18" s="17" t="s">
        <v>28</v>
      </c>
      <c r="B18" s="13" t="s">
        <v>6</v>
      </c>
      <c r="C18" s="18">
        <v>0</v>
      </c>
    </row>
    <row r="19" spans="1:3" ht="17.25" customHeight="1" x14ac:dyDescent="0.25">
      <c r="A19" s="17" t="s">
        <v>29</v>
      </c>
      <c r="B19" s="13" t="s">
        <v>37</v>
      </c>
      <c r="C19" s="18">
        <v>0</v>
      </c>
    </row>
    <row r="20" spans="1:3" ht="17.25" customHeight="1" x14ac:dyDescent="0.25">
      <c r="A20" s="17" t="s">
        <v>30</v>
      </c>
      <c r="B20" s="13" t="s">
        <v>36</v>
      </c>
      <c r="C20" s="18">
        <v>0</v>
      </c>
    </row>
    <row r="21" spans="1:3" ht="17.25" customHeight="1" x14ac:dyDescent="0.25">
      <c r="A21" s="17" t="s">
        <v>31</v>
      </c>
      <c r="B21" s="13" t="s">
        <v>35</v>
      </c>
      <c r="C21" s="18">
        <v>20773710</v>
      </c>
    </row>
    <row r="22" spans="1:3" ht="17.25" customHeight="1" x14ac:dyDescent="0.25">
      <c r="A22" s="17" t="s">
        <v>33</v>
      </c>
      <c r="B22" s="13" t="s">
        <v>32</v>
      </c>
      <c r="C22" s="18">
        <v>0</v>
      </c>
    </row>
    <row r="23" spans="1:3" ht="17.25" customHeight="1" x14ac:dyDescent="0.25">
      <c r="A23" s="15">
        <v>3</v>
      </c>
      <c r="B23" s="9" t="s">
        <v>34</v>
      </c>
      <c r="C23" s="16">
        <f>+SUM(C24:C28)</f>
        <v>6300000</v>
      </c>
    </row>
    <row r="24" spans="1:3" ht="17.25" customHeight="1" x14ac:dyDescent="0.25">
      <c r="A24" s="17" t="s">
        <v>42</v>
      </c>
      <c r="B24" s="13" t="s">
        <v>7</v>
      </c>
      <c r="C24" s="18">
        <v>0</v>
      </c>
    </row>
    <row r="25" spans="1:3" ht="17.25" customHeight="1" x14ac:dyDescent="0.25">
      <c r="A25" s="17" t="s">
        <v>43</v>
      </c>
      <c r="B25" s="13" t="s">
        <v>8</v>
      </c>
      <c r="C25" s="18">
        <v>0</v>
      </c>
    </row>
    <row r="26" spans="1:3" ht="17.25" customHeight="1" x14ac:dyDescent="0.25">
      <c r="A26" s="17" t="s">
        <v>44</v>
      </c>
      <c r="B26" s="13" t="s">
        <v>41</v>
      </c>
      <c r="C26" s="18">
        <v>0</v>
      </c>
    </row>
    <row r="27" spans="1:3" ht="17.25" customHeight="1" x14ac:dyDescent="0.25">
      <c r="A27" s="17" t="s">
        <v>45</v>
      </c>
      <c r="B27" s="13" t="s">
        <v>55</v>
      </c>
      <c r="C27" s="18">
        <v>0</v>
      </c>
    </row>
    <row r="28" spans="1:3" ht="17.25" customHeight="1" x14ac:dyDescent="0.25">
      <c r="A28" s="17" t="s">
        <v>46</v>
      </c>
      <c r="B28" s="13" t="s">
        <v>56</v>
      </c>
      <c r="C28" s="18">
        <v>6300000</v>
      </c>
    </row>
    <row r="29" spans="1:3" ht="17.25" customHeight="1" x14ac:dyDescent="0.25">
      <c r="A29" s="17" t="s">
        <v>47</v>
      </c>
      <c r="B29" s="13" t="s">
        <v>48</v>
      </c>
      <c r="C29" s="18">
        <v>0</v>
      </c>
    </row>
    <row r="30" spans="1:3" ht="17.25" customHeight="1" x14ac:dyDescent="0.25">
      <c r="A30" s="19" t="s">
        <v>49</v>
      </c>
      <c r="B30" s="9" t="s">
        <v>50</v>
      </c>
      <c r="C30" s="16">
        <f>+SUM(C31:C37)</f>
        <v>61416000</v>
      </c>
    </row>
    <row r="31" spans="1:3" ht="17.25" customHeight="1" x14ac:dyDescent="0.25">
      <c r="A31" s="17" t="s">
        <v>51</v>
      </c>
      <c r="B31" s="13" t="s">
        <v>52</v>
      </c>
      <c r="C31" s="18">
        <v>0</v>
      </c>
    </row>
    <row r="32" spans="1:3" ht="17.25" customHeight="1" x14ac:dyDescent="0.25">
      <c r="A32" s="17" t="s">
        <v>53</v>
      </c>
      <c r="B32" s="13" t="s">
        <v>57</v>
      </c>
      <c r="C32" s="18">
        <v>5916000</v>
      </c>
    </row>
    <row r="33" spans="1:3" ht="17.25" customHeight="1" x14ac:dyDescent="0.25">
      <c r="A33" s="17" t="s">
        <v>54</v>
      </c>
      <c r="B33" s="13" t="s">
        <v>58</v>
      </c>
      <c r="C33" s="18"/>
    </row>
    <row r="34" spans="1:3" ht="17.25" customHeight="1" x14ac:dyDescent="0.25">
      <c r="A34" s="17" t="s">
        <v>60</v>
      </c>
      <c r="B34" s="13" t="s">
        <v>59</v>
      </c>
      <c r="C34" s="18">
        <v>55000000</v>
      </c>
    </row>
    <row r="35" spans="1:3" ht="17.25" customHeight="1" x14ac:dyDescent="0.25">
      <c r="A35" s="17" t="s">
        <v>61</v>
      </c>
      <c r="B35" s="13" t="s">
        <v>62</v>
      </c>
      <c r="C35" s="18">
        <v>0</v>
      </c>
    </row>
    <row r="36" spans="1:3" ht="17.25" customHeight="1" x14ac:dyDescent="0.25">
      <c r="A36" s="17" t="s">
        <v>63</v>
      </c>
      <c r="B36" s="13" t="s">
        <v>65</v>
      </c>
      <c r="C36" s="18">
        <v>0</v>
      </c>
    </row>
    <row r="37" spans="1:3" ht="17.25" customHeight="1" x14ac:dyDescent="0.25">
      <c r="A37" s="17" t="s">
        <v>64</v>
      </c>
      <c r="B37" s="13" t="s">
        <v>66</v>
      </c>
      <c r="C37" s="18">
        <v>500000</v>
      </c>
    </row>
    <row r="38" spans="1:3" ht="17.25" customHeight="1" x14ac:dyDescent="0.25">
      <c r="A38" s="19" t="s">
        <v>67</v>
      </c>
      <c r="B38" s="9" t="s">
        <v>93</v>
      </c>
      <c r="C38" s="16">
        <f>+SUM(C39:C49)</f>
        <v>33862744</v>
      </c>
    </row>
    <row r="39" spans="1:3" ht="17.25" customHeight="1" x14ac:dyDescent="0.25">
      <c r="A39" s="17" t="s">
        <v>68</v>
      </c>
      <c r="B39" s="13" t="s">
        <v>9</v>
      </c>
      <c r="C39" s="18">
        <v>0</v>
      </c>
    </row>
    <row r="40" spans="1:3" ht="17.25" customHeight="1" x14ac:dyDescent="0.25">
      <c r="A40" s="17" t="s">
        <v>69</v>
      </c>
      <c r="B40" s="13" t="s">
        <v>74</v>
      </c>
      <c r="C40" s="18">
        <v>17053661</v>
      </c>
    </row>
    <row r="41" spans="1:3" ht="17.25" customHeight="1" x14ac:dyDescent="0.25">
      <c r="A41" s="17" t="s">
        <v>70</v>
      </c>
      <c r="B41" s="13" t="s">
        <v>73</v>
      </c>
      <c r="C41" s="18">
        <v>2565824</v>
      </c>
    </row>
    <row r="42" spans="1:3" ht="17.25" customHeight="1" x14ac:dyDescent="0.25">
      <c r="A42" s="17" t="s">
        <v>71</v>
      </c>
      <c r="B42" s="13" t="s">
        <v>72</v>
      </c>
      <c r="C42" s="18">
        <v>0</v>
      </c>
    </row>
    <row r="43" spans="1:3" ht="17.25" customHeight="1" x14ac:dyDescent="0.25">
      <c r="A43" s="17" t="s">
        <v>75</v>
      </c>
      <c r="B43" s="13" t="s">
        <v>10</v>
      </c>
      <c r="C43" s="18">
        <v>4189983</v>
      </c>
    </row>
    <row r="44" spans="1:3" ht="17.25" customHeight="1" x14ac:dyDescent="0.25">
      <c r="A44" s="17" t="s">
        <v>76</v>
      </c>
      <c r="B44" s="13" t="s">
        <v>11</v>
      </c>
      <c r="C44" s="18">
        <v>10053276</v>
      </c>
    </row>
    <row r="45" spans="1:3" ht="17.25" customHeight="1" x14ac:dyDescent="0.25">
      <c r="A45" s="17" t="s">
        <v>77</v>
      </c>
      <c r="B45" s="13" t="s">
        <v>12</v>
      </c>
      <c r="C45" s="18">
        <v>0</v>
      </c>
    </row>
    <row r="46" spans="1:3" ht="17.25" customHeight="1" x14ac:dyDescent="0.25">
      <c r="A46" s="17" t="s">
        <v>78</v>
      </c>
      <c r="B46" s="13" t="s">
        <v>80</v>
      </c>
      <c r="C46" s="18">
        <v>0</v>
      </c>
    </row>
    <row r="47" spans="1:3" ht="17.25" customHeight="1" x14ac:dyDescent="0.25">
      <c r="A47" s="17" t="s">
        <v>79</v>
      </c>
      <c r="B47" s="13" t="s">
        <v>81</v>
      </c>
      <c r="C47" s="18">
        <v>0</v>
      </c>
    </row>
    <row r="48" spans="1:3" ht="17.25" customHeight="1" x14ac:dyDescent="0.25">
      <c r="A48" s="17" t="s">
        <v>83</v>
      </c>
      <c r="B48" s="13" t="s">
        <v>13</v>
      </c>
      <c r="C48" s="18">
        <v>0</v>
      </c>
    </row>
    <row r="49" spans="1:3" ht="17.25" customHeight="1" x14ac:dyDescent="0.25">
      <c r="A49" s="17" t="s">
        <v>84</v>
      </c>
      <c r="B49" s="13" t="s">
        <v>82</v>
      </c>
      <c r="C49" s="18">
        <v>0</v>
      </c>
    </row>
    <row r="50" spans="1:3" ht="17.25" customHeight="1" x14ac:dyDescent="0.25">
      <c r="A50" s="19" t="s">
        <v>85</v>
      </c>
      <c r="B50" s="9" t="s">
        <v>94</v>
      </c>
      <c r="C50" s="16">
        <f>+SUM(C51:C55)</f>
        <v>13425000</v>
      </c>
    </row>
    <row r="51" spans="1:3" ht="17.25" customHeight="1" x14ac:dyDescent="0.25">
      <c r="A51" s="17" t="s">
        <v>86</v>
      </c>
      <c r="B51" s="13" t="s">
        <v>89</v>
      </c>
      <c r="C51" s="18">
        <v>0</v>
      </c>
    </row>
    <row r="52" spans="1:3" ht="17.25" customHeight="1" x14ac:dyDescent="0.25">
      <c r="A52" s="17" t="s">
        <v>87</v>
      </c>
      <c r="B52" s="13" t="s">
        <v>88</v>
      </c>
      <c r="C52" s="18">
        <v>0</v>
      </c>
    </row>
    <row r="53" spans="1:3" ht="17.25" customHeight="1" x14ac:dyDescent="0.25">
      <c r="A53" s="17" t="s">
        <v>90</v>
      </c>
      <c r="B53" s="13" t="s">
        <v>14</v>
      </c>
      <c r="C53" s="18">
        <v>13425000</v>
      </c>
    </row>
    <row r="54" spans="1:3" ht="17.25" customHeight="1" x14ac:dyDescent="0.25">
      <c r="A54" s="17" t="s">
        <v>91</v>
      </c>
      <c r="B54" s="13" t="s">
        <v>381</v>
      </c>
      <c r="C54" s="18">
        <v>0</v>
      </c>
    </row>
    <row r="55" spans="1:3" ht="17.25" customHeight="1" x14ac:dyDescent="0.25">
      <c r="A55" s="17" t="s">
        <v>92</v>
      </c>
      <c r="B55" s="13" t="s">
        <v>15</v>
      </c>
      <c r="C55" s="18">
        <v>0</v>
      </c>
    </row>
    <row r="56" spans="1:3" ht="17.25" customHeight="1" x14ac:dyDescent="0.25">
      <c r="A56" s="19" t="s">
        <v>95</v>
      </c>
      <c r="B56" s="9" t="s">
        <v>382</v>
      </c>
      <c r="C56" s="16">
        <f>+SUM(C57:C61)</f>
        <v>329250</v>
      </c>
    </row>
    <row r="57" spans="1:3" ht="17.25" customHeight="1" x14ac:dyDescent="0.25">
      <c r="A57" s="17" t="s">
        <v>96</v>
      </c>
      <c r="B57" s="13" t="s">
        <v>16</v>
      </c>
      <c r="C57" s="18">
        <v>0</v>
      </c>
    </row>
    <row r="58" spans="1:3" ht="17.25" customHeight="1" x14ac:dyDescent="0.25">
      <c r="A58" s="17" t="s">
        <v>97</v>
      </c>
      <c r="B58" s="13" t="s">
        <v>17</v>
      </c>
      <c r="C58" s="18">
        <v>0</v>
      </c>
    </row>
    <row r="59" spans="1:3" ht="17.25" customHeight="1" x14ac:dyDescent="0.25">
      <c r="A59" s="17" t="s">
        <v>98</v>
      </c>
      <c r="B59" s="13" t="s">
        <v>18</v>
      </c>
      <c r="C59" s="18">
        <v>0</v>
      </c>
    </row>
    <row r="60" spans="1:3" ht="17.25" customHeight="1" x14ac:dyDescent="0.25">
      <c r="A60" s="17" t="s">
        <v>99</v>
      </c>
      <c r="B60" s="13" t="s">
        <v>101</v>
      </c>
      <c r="C60" s="18">
        <v>329250</v>
      </c>
    </row>
    <row r="61" spans="1:3" ht="17.25" customHeight="1" x14ac:dyDescent="0.25">
      <c r="A61" s="17" t="s">
        <v>100</v>
      </c>
      <c r="B61" s="13" t="s">
        <v>102</v>
      </c>
      <c r="C61" s="18">
        <v>0</v>
      </c>
    </row>
    <row r="62" spans="1:3" ht="17.25" customHeight="1" x14ac:dyDescent="0.25">
      <c r="A62" s="17" t="s">
        <v>104</v>
      </c>
      <c r="B62" s="13" t="s">
        <v>103</v>
      </c>
      <c r="C62" s="18">
        <v>0</v>
      </c>
    </row>
    <row r="63" spans="1:3" ht="17.25" customHeight="1" x14ac:dyDescent="0.25">
      <c r="A63" s="19" t="s">
        <v>105</v>
      </c>
      <c r="B63" s="9" t="s">
        <v>139</v>
      </c>
      <c r="C63" s="16">
        <f>+SUM(C64:C66)</f>
        <v>9170972</v>
      </c>
    </row>
    <row r="64" spans="1:3" ht="17.25" customHeight="1" x14ac:dyDescent="0.25">
      <c r="A64" s="17" t="s">
        <v>106</v>
      </c>
      <c r="B64" s="13" t="s">
        <v>19</v>
      </c>
      <c r="C64" s="18">
        <v>0</v>
      </c>
    </row>
    <row r="65" spans="1:3" ht="17.25" customHeight="1" x14ac:dyDescent="0.25">
      <c r="A65" s="17" t="s">
        <v>107</v>
      </c>
      <c r="B65" s="13" t="s">
        <v>110</v>
      </c>
      <c r="C65" s="18">
        <v>0</v>
      </c>
    </row>
    <row r="66" spans="1:3" ht="17.25" customHeight="1" x14ac:dyDescent="0.25">
      <c r="A66" s="17" t="s">
        <v>108</v>
      </c>
      <c r="B66" s="13" t="s">
        <v>20</v>
      </c>
      <c r="C66" s="18">
        <v>9170972</v>
      </c>
    </row>
    <row r="67" spans="1:3" ht="17.25" customHeight="1" x14ac:dyDescent="0.25">
      <c r="A67" s="17" t="s">
        <v>112</v>
      </c>
      <c r="B67" s="13" t="s">
        <v>109</v>
      </c>
      <c r="C67" s="18">
        <v>0</v>
      </c>
    </row>
    <row r="68" spans="1:3" ht="17.25" customHeight="1" x14ac:dyDescent="0.25">
      <c r="A68" s="19" t="s">
        <v>111</v>
      </c>
      <c r="B68" s="9" t="s">
        <v>138</v>
      </c>
      <c r="C68" s="16">
        <f>+C63+C56+C50+C38+C30+C23+C16</f>
        <v>263939338</v>
      </c>
    </row>
    <row r="69" spans="1:3" ht="17.25" customHeight="1" x14ac:dyDescent="0.25">
      <c r="A69" s="19" t="s">
        <v>115</v>
      </c>
      <c r="B69" s="9" t="s">
        <v>132</v>
      </c>
      <c r="C69" s="16">
        <f>+SUM(C70:C72)</f>
        <v>0</v>
      </c>
    </row>
    <row r="70" spans="1:3" ht="17.25" customHeight="1" x14ac:dyDescent="0.25">
      <c r="A70" s="17" t="s">
        <v>134</v>
      </c>
      <c r="B70" s="13" t="s">
        <v>133</v>
      </c>
      <c r="C70" s="18">
        <v>0</v>
      </c>
    </row>
    <row r="71" spans="1:3" ht="17.25" customHeight="1" x14ac:dyDescent="0.25">
      <c r="A71" s="17" t="s">
        <v>135</v>
      </c>
      <c r="B71" s="13" t="s">
        <v>113</v>
      </c>
      <c r="C71" s="18">
        <v>0</v>
      </c>
    </row>
    <row r="72" spans="1:3" ht="17.25" customHeight="1" x14ac:dyDescent="0.25">
      <c r="A72" s="17" t="s">
        <v>136</v>
      </c>
      <c r="B72" s="13" t="s">
        <v>114</v>
      </c>
      <c r="C72" s="18">
        <v>0</v>
      </c>
    </row>
    <row r="73" spans="1:3" ht="17.25" customHeight="1" x14ac:dyDescent="0.25">
      <c r="A73" s="19" t="s">
        <v>116</v>
      </c>
      <c r="B73" s="9" t="s">
        <v>137</v>
      </c>
      <c r="C73" s="16">
        <f>SUM(C74:C77)</f>
        <v>0</v>
      </c>
    </row>
    <row r="74" spans="1:3" ht="17.25" customHeight="1" x14ac:dyDescent="0.25">
      <c r="A74" s="17" t="s">
        <v>140</v>
      </c>
      <c r="B74" s="13" t="s">
        <v>142</v>
      </c>
      <c r="C74" s="18">
        <v>0</v>
      </c>
    </row>
    <row r="75" spans="1:3" ht="17.25" customHeight="1" x14ac:dyDescent="0.25">
      <c r="A75" s="17" t="s">
        <v>143</v>
      </c>
      <c r="B75" s="13" t="s">
        <v>141</v>
      </c>
      <c r="C75" s="18">
        <v>0</v>
      </c>
    </row>
    <row r="76" spans="1:3" ht="17.25" customHeight="1" x14ac:dyDescent="0.25">
      <c r="A76" s="17" t="s">
        <v>144</v>
      </c>
      <c r="B76" s="13" t="s">
        <v>145</v>
      </c>
      <c r="C76" s="18">
        <v>0</v>
      </c>
    </row>
    <row r="77" spans="1:3" ht="17.25" customHeight="1" x14ac:dyDescent="0.25">
      <c r="A77" s="17" t="s">
        <v>147</v>
      </c>
      <c r="B77" s="13" t="s">
        <v>146</v>
      </c>
      <c r="C77" s="18">
        <v>0</v>
      </c>
    </row>
    <row r="78" spans="1:3" ht="17.25" customHeight="1" x14ac:dyDescent="0.25">
      <c r="A78" s="19" t="s">
        <v>117</v>
      </c>
      <c r="B78" s="9" t="s">
        <v>148</v>
      </c>
      <c r="C78" s="16">
        <f>SUM(C79:C80)</f>
        <v>547828885</v>
      </c>
    </row>
    <row r="79" spans="1:3" ht="17.25" customHeight="1" x14ac:dyDescent="0.25">
      <c r="A79" s="17" t="s">
        <v>149</v>
      </c>
      <c r="B79" s="13" t="s">
        <v>118</v>
      </c>
      <c r="C79" s="18">
        <v>547828885</v>
      </c>
    </row>
    <row r="80" spans="1:3" ht="17.25" customHeight="1" x14ac:dyDescent="0.25">
      <c r="A80" s="17" t="s">
        <v>150</v>
      </c>
      <c r="B80" s="13" t="s">
        <v>120</v>
      </c>
      <c r="C80" s="18">
        <v>0</v>
      </c>
    </row>
    <row r="81" spans="1:3" ht="17.25" customHeight="1" x14ac:dyDescent="0.25">
      <c r="A81" s="19" t="s">
        <v>119</v>
      </c>
      <c r="B81" s="9" t="s">
        <v>384</v>
      </c>
      <c r="C81" s="16">
        <f>SUM(C82:C85)</f>
        <v>109117741</v>
      </c>
    </row>
    <row r="82" spans="1:3" ht="17.25" customHeight="1" x14ac:dyDescent="0.25">
      <c r="A82" s="17" t="s">
        <v>151</v>
      </c>
      <c r="B82" s="13" t="s">
        <v>123</v>
      </c>
      <c r="C82" s="18">
        <v>0</v>
      </c>
    </row>
    <row r="83" spans="1:3" ht="17.25" customHeight="1" x14ac:dyDescent="0.25">
      <c r="A83" s="17" t="s">
        <v>152</v>
      </c>
      <c r="B83" s="13" t="s">
        <v>125</v>
      </c>
      <c r="C83" s="18">
        <v>0</v>
      </c>
    </row>
    <row r="84" spans="1:3" ht="17.25" customHeight="1" x14ac:dyDescent="0.25">
      <c r="A84" s="17" t="s">
        <v>153</v>
      </c>
      <c r="B84" s="13" t="s">
        <v>155</v>
      </c>
      <c r="C84" s="18">
        <v>0</v>
      </c>
    </row>
    <row r="85" spans="1:3" ht="17.25" customHeight="1" x14ac:dyDescent="0.25">
      <c r="A85" s="17" t="s">
        <v>154</v>
      </c>
      <c r="B85" s="13" t="s">
        <v>156</v>
      </c>
      <c r="C85" s="18">
        <v>109117741</v>
      </c>
    </row>
    <row r="86" spans="1:3" ht="17.25" customHeight="1" x14ac:dyDescent="0.25">
      <c r="A86" s="19" t="s">
        <v>121</v>
      </c>
      <c r="B86" s="9" t="s">
        <v>157</v>
      </c>
      <c r="C86" s="16">
        <f>SUM(C87:C90)</f>
        <v>0</v>
      </c>
    </row>
    <row r="87" spans="1:3" ht="17.25" customHeight="1" x14ac:dyDescent="0.25">
      <c r="A87" s="17" t="s">
        <v>159</v>
      </c>
      <c r="B87" s="13" t="s">
        <v>127</v>
      </c>
      <c r="C87" s="18">
        <v>0</v>
      </c>
    </row>
    <row r="88" spans="1:3" ht="17.25" customHeight="1" x14ac:dyDescent="0.25">
      <c r="A88" s="17" t="s">
        <v>160</v>
      </c>
      <c r="B88" s="13" t="s">
        <v>128</v>
      </c>
      <c r="C88" s="18">
        <v>0</v>
      </c>
    </row>
    <row r="89" spans="1:3" ht="17.25" customHeight="1" x14ac:dyDescent="0.25">
      <c r="A89" s="17" t="s">
        <v>161</v>
      </c>
      <c r="B89" s="13" t="s">
        <v>129</v>
      </c>
      <c r="C89" s="18">
        <v>0</v>
      </c>
    </row>
    <row r="90" spans="1:3" ht="17.25" customHeight="1" x14ac:dyDescent="0.25">
      <c r="A90" s="17" t="s">
        <v>162</v>
      </c>
      <c r="B90" s="13" t="s">
        <v>158</v>
      </c>
      <c r="C90" s="18">
        <v>0</v>
      </c>
    </row>
    <row r="91" spans="1:3" ht="17.25" customHeight="1" x14ac:dyDescent="0.25">
      <c r="A91" s="19" t="s">
        <v>122</v>
      </c>
      <c r="B91" s="9" t="s">
        <v>131</v>
      </c>
      <c r="C91" s="16">
        <v>0</v>
      </c>
    </row>
    <row r="92" spans="1:3" ht="17.25" customHeight="1" x14ac:dyDescent="0.25">
      <c r="A92" s="19" t="s">
        <v>124</v>
      </c>
      <c r="B92" s="9" t="s">
        <v>130</v>
      </c>
      <c r="C92" s="16">
        <v>0</v>
      </c>
    </row>
    <row r="93" spans="1:3" ht="17.25" customHeight="1" x14ac:dyDescent="0.25">
      <c r="A93" s="19">
        <v>17</v>
      </c>
      <c r="B93" s="9" t="s">
        <v>163</v>
      </c>
      <c r="C93" s="16">
        <f>+C69+C73+C78+C81+C86+C91+C92</f>
        <v>656946626</v>
      </c>
    </row>
    <row r="94" spans="1:3" ht="17.25" customHeight="1" x14ac:dyDescent="0.25">
      <c r="A94" s="19" t="s">
        <v>126</v>
      </c>
      <c r="B94" s="9" t="s">
        <v>164</v>
      </c>
      <c r="C94" s="16">
        <f>+C93+C68</f>
        <v>920885964</v>
      </c>
    </row>
    <row r="96" spans="1:3" ht="17.25" customHeight="1" x14ac:dyDescent="0.25">
      <c r="A96" s="47" t="s">
        <v>363</v>
      </c>
      <c r="B96" s="47"/>
      <c r="C96" s="47"/>
    </row>
    <row r="97" spans="1:3" ht="17.25" customHeight="1" x14ac:dyDescent="0.25">
      <c r="A97" s="9">
        <v>1</v>
      </c>
      <c r="B97" s="9" t="s">
        <v>219</v>
      </c>
      <c r="C97" s="30">
        <f>+C98+C117+C118+C138+C147+C218</f>
        <v>415314554</v>
      </c>
    </row>
    <row r="98" spans="1:3" ht="17.25" customHeight="1" x14ac:dyDescent="0.25">
      <c r="A98" s="11" t="s">
        <v>21</v>
      </c>
      <c r="B98" s="8" t="s">
        <v>220</v>
      </c>
      <c r="C98" s="16">
        <f>+C112+C116</f>
        <v>126243364</v>
      </c>
    </row>
    <row r="99" spans="1:3" ht="17.25" customHeight="1" x14ac:dyDescent="0.25">
      <c r="A99" s="12" t="s">
        <v>221</v>
      </c>
      <c r="B99" s="13" t="s">
        <v>165</v>
      </c>
      <c r="C99" s="18">
        <f>'5. Önkormányzat'!C8+'7. Konyha'!C8+'9. Óvoda'!C8</f>
        <v>104963420</v>
      </c>
    </row>
    <row r="100" spans="1:3" ht="17.25" customHeight="1" x14ac:dyDescent="0.25">
      <c r="A100" s="12" t="s">
        <v>222</v>
      </c>
      <c r="B100" s="13" t="s">
        <v>166</v>
      </c>
      <c r="C100" s="18">
        <f>'5. Önkormányzat'!C9+'7. Konyha'!C9+'9. Óvoda'!C9</f>
        <v>0</v>
      </c>
    </row>
    <row r="101" spans="1:3" ht="17.25" customHeight="1" x14ac:dyDescent="0.25">
      <c r="A101" s="12" t="s">
        <v>223</v>
      </c>
      <c r="B101" s="13" t="s">
        <v>167</v>
      </c>
      <c r="C101" s="18">
        <f>'5. Önkormányzat'!C10+'7. Konyha'!C10+'9. Óvoda'!C10</f>
        <v>5269356</v>
      </c>
    </row>
    <row r="102" spans="1:3" ht="17.25" customHeight="1" x14ac:dyDescent="0.25">
      <c r="A102" s="12" t="s">
        <v>224</v>
      </c>
      <c r="B102" s="13" t="s">
        <v>168</v>
      </c>
      <c r="C102" s="18">
        <f>'5. Önkormányzat'!C11+'7. Konyha'!C11+'9. Óvoda'!C11</f>
        <v>0</v>
      </c>
    </row>
    <row r="103" spans="1:3" ht="17.25" customHeight="1" x14ac:dyDescent="0.25">
      <c r="A103" s="12" t="s">
        <v>225</v>
      </c>
      <c r="B103" s="13" t="s">
        <v>169</v>
      </c>
      <c r="C103" s="18">
        <f>'5. Önkormányzat'!C12+'7. Konyha'!C12+'9. Óvoda'!C12</f>
        <v>0</v>
      </c>
    </row>
    <row r="104" spans="1:3" ht="17.25" customHeight="1" x14ac:dyDescent="0.25">
      <c r="A104" s="12" t="s">
        <v>226</v>
      </c>
      <c r="B104" s="13" t="s">
        <v>170</v>
      </c>
      <c r="C104" s="18">
        <f>'5. Önkormányzat'!C13+'7. Konyha'!C13+'9. Óvoda'!C13</f>
        <v>2035388</v>
      </c>
    </row>
    <row r="105" spans="1:3" ht="17.25" customHeight="1" x14ac:dyDescent="0.25">
      <c r="A105" s="12" t="s">
        <v>227</v>
      </c>
      <c r="B105" s="13" t="s">
        <v>171</v>
      </c>
      <c r="C105" s="18">
        <f>'5. Önkormányzat'!C14+'7. Konyha'!C14+'9. Óvoda'!C14</f>
        <v>0</v>
      </c>
    </row>
    <row r="106" spans="1:3" ht="17.25" customHeight="1" x14ac:dyDescent="0.25">
      <c r="A106" s="12" t="s">
        <v>228</v>
      </c>
      <c r="B106" s="13" t="s">
        <v>172</v>
      </c>
      <c r="C106" s="18">
        <f>'5. Önkormányzat'!C15+'7. Konyha'!C15+'9. Óvoda'!C15</f>
        <v>0</v>
      </c>
    </row>
    <row r="107" spans="1:3" ht="17.25" customHeight="1" x14ac:dyDescent="0.25">
      <c r="A107" s="12" t="s">
        <v>229</v>
      </c>
      <c r="B107" s="13" t="s">
        <v>173</v>
      </c>
      <c r="C107" s="18">
        <f>'5. Önkormányzat'!C16+'7. Konyha'!C16+'9. Óvoda'!C16</f>
        <v>766800</v>
      </c>
    </row>
    <row r="108" spans="1:3" ht="17.25" customHeight="1" x14ac:dyDescent="0.25">
      <c r="A108" s="12" t="s">
        <v>230</v>
      </c>
      <c r="B108" s="13" t="s">
        <v>174</v>
      </c>
      <c r="C108" s="18">
        <f>'5. Önkormányzat'!C17+'7. Konyha'!C17+'9. Óvoda'!C17</f>
        <v>0</v>
      </c>
    </row>
    <row r="109" spans="1:3" ht="17.25" customHeight="1" x14ac:dyDescent="0.25">
      <c r="A109" s="12" t="s">
        <v>231</v>
      </c>
      <c r="B109" s="13" t="s">
        <v>175</v>
      </c>
      <c r="C109" s="18">
        <f>'5. Önkormányzat'!C18+'7. Konyha'!C18+'9. Óvoda'!C18</f>
        <v>0</v>
      </c>
    </row>
    <row r="110" spans="1:3" ht="17.25" customHeight="1" x14ac:dyDescent="0.25">
      <c r="A110" s="12" t="s">
        <v>232</v>
      </c>
      <c r="B110" s="13" t="s">
        <v>176</v>
      </c>
      <c r="C110" s="18">
        <f>'5. Önkormányzat'!C19+'7. Konyha'!C19+'9. Óvoda'!C19</f>
        <v>0</v>
      </c>
    </row>
    <row r="111" spans="1:3" ht="17.25" customHeight="1" x14ac:dyDescent="0.25">
      <c r="A111" s="12" t="s">
        <v>233</v>
      </c>
      <c r="B111" s="13" t="s">
        <v>370</v>
      </c>
      <c r="C111" s="18">
        <f>'5. Önkormányzat'!C20+'7. Konyha'!C20+'9. Óvoda'!C20</f>
        <v>600000</v>
      </c>
    </row>
    <row r="112" spans="1:3" ht="17.25" customHeight="1" x14ac:dyDescent="0.25">
      <c r="A112" s="14" t="s">
        <v>234</v>
      </c>
      <c r="B112" s="9" t="s">
        <v>371</v>
      </c>
      <c r="C112" s="31">
        <f>SUM(C99:C111)</f>
        <v>113634964</v>
      </c>
    </row>
    <row r="113" spans="1:3" ht="17.25" customHeight="1" x14ac:dyDescent="0.25">
      <c r="A113" s="12" t="s">
        <v>235</v>
      </c>
      <c r="B113" s="13" t="s">
        <v>177</v>
      </c>
      <c r="C113" s="18">
        <f>'5. Önkormányzat'!C22+'7. Konyha'!C22+'9. Óvoda'!C22</f>
        <v>9968400</v>
      </c>
    </row>
    <row r="114" spans="1:3" ht="17.25" customHeight="1" x14ac:dyDescent="0.25">
      <c r="A114" s="12" t="s">
        <v>236</v>
      </c>
      <c r="B114" s="13" t="s">
        <v>178</v>
      </c>
      <c r="C114" s="18">
        <f>'5. Önkormányzat'!C23+'7. Konyha'!C23+'9. Óvoda'!C23</f>
        <v>1640000</v>
      </c>
    </row>
    <row r="115" spans="1:3" ht="17.25" customHeight="1" x14ac:dyDescent="0.25">
      <c r="A115" s="12" t="s">
        <v>237</v>
      </c>
      <c r="B115" s="13" t="s">
        <v>179</v>
      </c>
      <c r="C115" s="18">
        <f>'5. Önkormányzat'!C24+'7. Konyha'!C24+'9. Óvoda'!C24</f>
        <v>1000000</v>
      </c>
    </row>
    <row r="116" spans="1:3" ht="17.25" customHeight="1" x14ac:dyDescent="0.25">
      <c r="A116" s="14" t="s">
        <v>238</v>
      </c>
      <c r="B116" s="9" t="s">
        <v>372</v>
      </c>
      <c r="C116" s="16">
        <f>SUM(C113:C115)</f>
        <v>12608400</v>
      </c>
    </row>
    <row r="117" spans="1:3" ht="17.25" customHeight="1" x14ac:dyDescent="0.25">
      <c r="A117" s="14" t="s">
        <v>22</v>
      </c>
      <c r="B117" s="9" t="s">
        <v>239</v>
      </c>
      <c r="C117" s="16">
        <f>'5. Önkormányzat'!C26+'7. Konyha'!C26+'9. Óvoda'!C26</f>
        <v>15304897</v>
      </c>
    </row>
    <row r="118" spans="1:3" ht="17.25" customHeight="1" x14ac:dyDescent="0.25">
      <c r="A118" s="14" t="s">
        <v>23</v>
      </c>
      <c r="B118" s="9" t="s">
        <v>240</v>
      </c>
      <c r="C118" s="16">
        <f>SUM(C119:C137)</f>
        <v>120944614</v>
      </c>
    </row>
    <row r="119" spans="1:3" ht="17.25" customHeight="1" x14ac:dyDescent="0.25">
      <c r="A119" s="12" t="s">
        <v>241</v>
      </c>
      <c r="B119" s="13" t="s">
        <v>180</v>
      </c>
      <c r="C119" s="18">
        <f>'5. Önkormányzat'!C28+'7. Konyha'!C28+'9. Óvoda'!C28</f>
        <v>207236</v>
      </c>
    </row>
    <row r="120" spans="1:3" ht="17.25" customHeight="1" x14ac:dyDescent="0.25">
      <c r="A120" s="12" t="s">
        <v>242</v>
      </c>
      <c r="B120" s="13" t="s">
        <v>181</v>
      </c>
      <c r="C120" s="18">
        <f>'5. Önkormányzat'!C29+'7. Konyha'!C29+'9. Óvoda'!C29</f>
        <v>28589545</v>
      </c>
    </row>
    <row r="121" spans="1:3" ht="17.25" customHeight="1" x14ac:dyDescent="0.25">
      <c r="A121" s="12" t="s">
        <v>243</v>
      </c>
      <c r="B121" s="13" t="s">
        <v>182</v>
      </c>
      <c r="C121" s="18">
        <f>'5. Önkormányzat'!C30+'7. Konyha'!C30+'9. Óvoda'!C30</f>
        <v>0</v>
      </c>
    </row>
    <row r="122" spans="1:3" ht="17.25" customHeight="1" x14ac:dyDescent="0.25">
      <c r="A122" s="12" t="s">
        <v>244</v>
      </c>
      <c r="B122" s="13" t="s">
        <v>183</v>
      </c>
      <c r="C122" s="18">
        <f>'5. Önkormányzat'!C31+'7. Konyha'!C31+'9. Óvoda'!C31</f>
        <v>2429150</v>
      </c>
    </row>
    <row r="123" spans="1:3" ht="17.25" customHeight="1" x14ac:dyDescent="0.25">
      <c r="A123" s="12" t="s">
        <v>245</v>
      </c>
      <c r="B123" s="13" t="s">
        <v>184</v>
      </c>
      <c r="C123" s="18">
        <f>'5. Önkormányzat'!C32+'7. Konyha'!C32+'9. Óvoda'!C32</f>
        <v>600000</v>
      </c>
    </row>
    <row r="124" spans="1:3" ht="17.25" customHeight="1" x14ac:dyDescent="0.25">
      <c r="A124" s="12" t="s">
        <v>246</v>
      </c>
      <c r="B124" s="13" t="s">
        <v>185</v>
      </c>
      <c r="C124" s="18">
        <f>'5. Önkormányzat'!C33+'7. Konyha'!C33+'9. Óvoda'!C33</f>
        <v>17953645</v>
      </c>
    </row>
    <row r="125" spans="1:3" ht="17.25" customHeight="1" x14ac:dyDescent="0.25">
      <c r="A125" s="12" t="s">
        <v>247</v>
      </c>
      <c r="B125" s="13" t="s">
        <v>186</v>
      </c>
      <c r="C125" s="18">
        <f>'5. Önkormányzat'!C34+'7. Konyha'!C34+'9. Óvoda'!C34</f>
        <v>300000</v>
      </c>
    </row>
    <row r="126" spans="1:3" ht="17.25" customHeight="1" x14ac:dyDescent="0.25">
      <c r="A126" s="12" t="s">
        <v>248</v>
      </c>
      <c r="B126" s="13" t="s">
        <v>255</v>
      </c>
      <c r="C126" s="18">
        <f>'5. Önkormányzat'!C35+'7. Konyha'!C35+'9. Óvoda'!C35</f>
        <v>1165000</v>
      </c>
    </row>
    <row r="127" spans="1:3" ht="17.25" customHeight="1" x14ac:dyDescent="0.25">
      <c r="A127" s="12" t="s">
        <v>249</v>
      </c>
      <c r="B127" s="13" t="s">
        <v>187</v>
      </c>
      <c r="C127" s="18">
        <f>'5. Önkormányzat'!C36+'7. Konyha'!C36+'9. Óvoda'!C36</f>
        <v>4719729</v>
      </c>
    </row>
    <row r="128" spans="1:3" ht="17.25" customHeight="1" x14ac:dyDescent="0.25">
      <c r="A128" s="12" t="s">
        <v>250</v>
      </c>
      <c r="B128" s="13" t="s">
        <v>256</v>
      </c>
      <c r="C128" s="18">
        <f>'5. Önkormányzat'!C37+'7. Konyha'!C37+'9. Óvoda'!C37</f>
        <v>720000</v>
      </c>
    </row>
    <row r="129" spans="1:3" ht="17.25" customHeight="1" x14ac:dyDescent="0.25">
      <c r="A129" s="12" t="s">
        <v>251</v>
      </c>
      <c r="B129" s="13" t="s">
        <v>188</v>
      </c>
      <c r="C129" s="18">
        <f>'5. Önkormányzat'!C38+'7. Konyha'!C38+'9. Óvoda'!C38</f>
        <v>24631500</v>
      </c>
    </row>
    <row r="130" spans="1:3" ht="17.25" customHeight="1" x14ac:dyDescent="0.25">
      <c r="A130" s="12" t="s">
        <v>252</v>
      </c>
      <c r="B130" s="13" t="s">
        <v>257</v>
      </c>
      <c r="C130" s="18">
        <f>'5. Önkormányzat'!C39+'7. Konyha'!C39+'9. Óvoda'!C39</f>
        <v>12249919</v>
      </c>
    </row>
    <row r="131" spans="1:3" ht="17.25" customHeight="1" x14ac:dyDescent="0.25">
      <c r="A131" s="12" t="s">
        <v>253</v>
      </c>
      <c r="B131" s="13" t="s">
        <v>189</v>
      </c>
      <c r="C131" s="18">
        <f>'5. Önkormányzat'!C40+'7. Konyha'!C40+'9. Óvoda'!C40</f>
        <v>400000</v>
      </c>
    </row>
    <row r="132" spans="1:3" ht="17.25" customHeight="1" x14ac:dyDescent="0.25">
      <c r="A132" s="12" t="s">
        <v>254</v>
      </c>
      <c r="B132" s="13" t="s">
        <v>190</v>
      </c>
      <c r="C132" s="18">
        <f>'5. Önkormányzat'!C41+'7. Konyha'!C41+'9. Óvoda'!C41</f>
        <v>400000</v>
      </c>
    </row>
    <row r="133" spans="1:3" ht="17.25" customHeight="1" x14ac:dyDescent="0.25">
      <c r="A133" s="12" t="s">
        <v>258</v>
      </c>
      <c r="B133" s="13" t="s">
        <v>191</v>
      </c>
      <c r="C133" s="18">
        <f>'5. Önkormányzat'!C42+'7. Konyha'!C42+'9. Óvoda'!C42</f>
        <v>18016559</v>
      </c>
    </row>
    <row r="134" spans="1:3" ht="17.25" customHeight="1" x14ac:dyDescent="0.25">
      <c r="A134" s="12" t="s">
        <v>259</v>
      </c>
      <c r="B134" s="13" t="s">
        <v>192</v>
      </c>
      <c r="C134" s="18">
        <f>'5. Önkormányzat'!C43+'7. Konyha'!C43+'9. Óvoda'!C43</f>
        <v>7560000</v>
      </c>
    </row>
    <row r="135" spans="1:3" ht="17.25" customHeight="1" x14ac:dyDescent="0.25">
      <c r="A135" s="12" t="s">
        <v>260</v>
      </c>
      <c r="B135" s="13" t="s">
        <v>263</v>
      </c>
      <c r="C135" s="18">
        <f>'5. Önkormányzat'!C44+'7. Konyha'!C44+'9. Óvoda'!C44</f>
        <v>100000</v>
      </c>
    </row>
    <row r="136" spans="1:3" ht="17.25" customHeight="1" x14ac:dyDescent="0.25">
      <c r="A136" s="12" t="s">
        <v>261</v>
      </c>
      <c r="B136" s="13" t="s">
        <v>264</v>
      </c>
      <c r="C136" s="18">
        <f>'5. Önkormányzat'!C45+'7. Konyha'!C45+'9. Óvoda'!C45</f>
        <v>0</v>
      </c>
    </row>
    <row r="137" spans="1:3" ht="17.25" customHeight="1" x14ac:dyDescent="0.25">
      <c r="A137" s="12" t="s">
        <v>262</v>
      </c>
      <c r="B137" s="13" t="s">
        <v>193</v>
      </c>
      <c r="C137" s="18">
        <f>'5. Önkormányzat'!C46+'7. Konyha'!C46+'9. Óvoda'!C46</f>
        <v>902331</v>
      </c>
    </row>
    <row r="138" spans="1:3" ht="17.25" customHeight="1" x14ac:dyDescent="0.25">
      <c r="A138" s="14" t="s">
        <v>24</v>
      </c>
      <c r="B138" s="9" t="s">
        <v>265</v>
      </c>
      <c r="C138" s="16">
        <f>SUM(C139:C146)</f>
        <v>90000</v>
      </c>
    </row>
    <row r="139" spans="1:3" ht="17.25" customHeight="1" x14ac:dyDescent="0.25">
      <c r="A139" s="12" t="s">
        <v>266</v>
      </c>
      <c r="B139" s="13" t="s">
        <v>194</v>
      </c>
      <c r="C139" s="18">
        <v>0</v>
      </c>
    </row>
    <row r="140" spans="1:3" ht="17.25" customHeight="1" x14ac:dyDescent="0.25">
      <c r="A140" s="12" t="s">
        <v>267</v>
      </c>
      <c r="B140" s="13" t="s">
        <v>385</v>
      </c>
      <c r="C140" s="18">
        <v>0</v>
      </c>
    </row>
    <row r="141" spans="1:3" ht="17.25" customHeight="1" x14ac:dyDescent="0.25">
      <c r="A141" s="12" t="s">
        <v>268</v>
      </c>
      <c r="B141" s="13" t="s">
        <v>195</v>
      </c>
      <c r="C141" s="18">
        <v>0</v>
      </c>
    </row>
    <row r="142" spans="1:3" ht="17.25" customHeight="1" x14ac:dyDescent="0.25">
      <c r="A142" s="12" t="s">
        <v>269</v>
      </c>
      <c r="B142" s="13" t="s">
        <v>278</v>
      </c>
      <c r="C142" s="18">
        <v>0</v>
      </c>
    </row>
    <row r="143" spans="1:3" ht="17.25" customHeight="1" x14ac:dyDescent="0.25">
      <c r="A143" s="12" t="s">
        <v>270</v>
      </c>
      <c r="B143" s="13" t="s">
        <v>277</v>
      </c>
      <c r="C143" s="18">
        <v>0</v>
      </c>
    </row>
    <row r="144" spans="1:3" ht="17.25" customHeight="1" x14ac:dyDescent="0.25">
      <c r="A144" s="12" t="s">
        <v>271</v>
      </c>
      <c r="B144" s="13" t="s">
        <v>276</v>
      </c>
      <c r="C144" s="18">
        <v>0</v>
      </c>
    </row>
    <row r="145" spans="1:3" ht="17.25" customHeight="1" x14ac:dyDescent="0.25">
      <c r="A145" s="12" t="s">
        <v>272</v>
      </c>
      <c r="B145" s="13" t="s">
        <v>275</v>
      </c>
      <c r="C145" s="18">
        <v>0</v>
      </c>
    </row>
    <row r="146" spans="1:3" ht="17.25" customHeight="1" x14ac:dyDescent="0.25">
      <c r="A146" s="12" t="s">
        <v>273</v>
      </c>
      <c r="B146" s="13" t="s">
        <v>274</v>
      </c>
      <c r="C146" s="18">
        <v>90000</v>
      </c>
    </row>
    <row r="147" spans="1:3" ht="17.25" customHeight="1" x14ac:dyDescent="0.25">
      <c r="A147" s="12" t="s">
        <v>25</v>
      </c>
      <c r="B147" s="9" t="s">
        <v>279</v>
      </c>
      <c r="C147" s="16">
        <f>SUM(C148:C163)</f>
        <v>38645957</v>
      </c>
    </row>
    <row r="148" spans="1:3" ht="17.25" customHeight="1" x14ac:dyDescent="0.25">
      <c r="A148" s="12" t="s">
        <v>281</v>
      </c>
      <c r="B148" s="13" t="s">
        <v>280</v>
      </c>
      <c r="C148" s="18">
        <v>0</v>
      </c>
    </row>
    <row r="149" spans="1:3" ht="17.25" customHeight="1" x14ac:dyDescent="0.25">
      <c r="A149" s="12" t="s">
        <v>282</v>
      </c>
      <c r="B149" s="13" t="s">
        <v>196</v>
      </c>
      <c r="C149" s="18">
        <v>0</v>
      </c>
    </row>
    <row r="150" spans="1:3" ht="17.25" customHeight="1" x14ac:dyDescent="0.25">
      <c r="A150" s="12" t="s">
        <v>283</v>
      </c>
      <c r="B150" s="13" t="s">
        <v>197</v>
      </c>
      <c r="C150" s="18">
        <v>0</v>
      </c>
    </row>
    <row r="151" spans="1:3" ht="17.25" customHeight="1" x14ac:dyDescent="0.25">
      <c r="A151" s="12" t="s">
        <v>284</v>
      </c>
      <c r="B151" s="13" t="s">
        <v>198</v>
      </c>
      <c r="C151" s="18">
        <v>0</v>
      </c>
    </row>
    <row r="152" spans="1:3" ht="17.25" customHeight="1" x14ac:dyDescent="0.25">
      <c r="A152" s="12" t="s">
        <v>285</v>
      </c>
      <c r="B152" s="13" t="s">
        <v>373</v>
      </c>
      <c r="C152" s="18">
        <v>0</v>
      </c>
    </row>
    <row r="153" spans="1:3" ht="17.25" customHeight="1" x14ac:dyDescent="0.25">
      <c r="A153" s="12" t="s">
        <v>286</v>
      </c>
      <c r="B153" s="13" t="s">
        <v>199</v>
      </c>
      <c r="C153" s="18">
        <v>0</v>
      </c>
    </row>
    <row r="154" spans="1:3" ht="17.25" customHeight="1" x14ac:dyDescent="0.25">
      <c r="A154" s="12" t="s">
        <v>287</v>
      </c>
      <c r="B154" s="13" t="s">
        <v>374</v>
      </c>
      <c r="C154" s="18">
        <v>0</v>
      </c>
    </row>
    <row r="155" spans="1:3" ht="17.25" customHeight="1" x14ac:dyDescent="0.25">
      <c r="A155" s="12" t="s">
        <v>288</v>
      </c>
      <c r="B155" s="13" t="s">
        <v>375</v>
      </c>
      <c r="C155" s="18">
        <v>0</v>
      </c>
    </row>
    <row r="156" spans="1:3" ht="17.25" customHeight="1" x14ac:dyDescent="0.25">
      <c r="A156" s="12" t="s">
        <v>289</v>
      </c>
      <c r="B156" s="13" t="s">
        <v>376</v>
      </c>
      <c r="C156" s="18">
        <v>19885899</v>
      </c>
    </row>
    <row r="157" spans="1:3" ht="17.25" customHeight="1" x14ac:dyDescent="0.25">
      <c r="A157" s="12" t="s">
        <v>290</v>
      </c>
      <c r="B157" s="13" t="s">
        <v>377</v>
      </c>
      <c r="C157" s="18">
        <v>0</v>
      </c>
    </row>
    <row r="158" spans="1:3" ht="17.25" customHeight="1" x14ac:dyDescent="0.25">
      <c r="A158" s="12" t="s">
        <v>291</v>
      </c>
      <c r="B158" s="13" t="s">
        <v>378</v>
      </c>
      <c r="C158" s="18">
        <v>0</v>
      </c>
    </row>
    <row r="159" spans="1:3" ht="17.25" customHeight="1" x14ac:dyDescent="0.25">
      <c r="A159" s="12" t="s">
        <v>292</v>
      </c>
      <c r="B159" s="13" t="s">
        <v>200</v>
      </c>
      <c r="C159" s="18">
        <v>0</v>
      </c>
    </row>
    <row r="160" spans="1:3" ht="17.25" customHeight="1" x14ac:dyDescent="0.25">
      <c r="A160" s="12" t="s">
        <v>293</v>
      </c>
      <c r="B160" s="13" t="s">
        <v>201</v>
      </c>
      <c r="C160" s="18">
        <v>0</v>
      </c>
    </row>
    <row r="161" spans="1:3" ht="17.25" customHeight="1" x14ac:dyDescent="0.25">
      <c r="A161" s="12" t="s">
        <v>294</v>
      </c>
      <c r="B161" s="13" t="s">
        <v>202</v>
      </c>
      <c r="C161" s="18">
        <v>0</v>
      </c>
    </row>
    <row r="162" spans="1:3" ht="17.25" customHeight="1" x14ac:dyDescent="0.25">
      <c r="A162" s="12" t="s">
        <v>295</v>
      </c>
      <c r="B162" s="13" t="s">
        <v>379</v>
      </c>
      <c r="C162" s="18">
        <v>6500000</v>
      </c>
    </row>
    <row r="163" spans="1:3" ht="17.25" customHeight="1" x14ac:dyDescent="0.25">
      <c r="A163" s="12" t="s">
        <v>296</v>
      </c>
      <c r="B163" s="13" t="s">
        <v>203</v>
      </c>
      <c r="C163" s="18">
        <v>12260058</v>
      </c>
    </row>
    <row r="164" spans="1:3" ht="17.25" customHeight="1" x14ac:dyDescent="0.25">
      <c r="A164" s="14" t="s">
        <v>297</v>
      </c>
      <c r="B164" s="9" t="s">
        <v>298</v>
      </c>
      <c r="C164" s="16">
        <f>+C165+C174+C179</f>
        <v>505571410</v>
      </c>
    </row>
    <row r="165" spans="1:3" ht="17.25" customHeight="1" x14ac:dyDescent="0.25">
      <c r="A165" s="14" t="s">
        <v>27</v>
      </c>
      <c r="B165" s="9" t="s">
        <v>308</v>
      </c>
      <c r="C165" s="16">
        <f>SUM(C166:C173)</f>
        <v>462605637</v>
      </c>
    </row>
    <row r="166" spans="1:3" ht="17.25" customHeight="1" x14ac:dyDescent="0.25">
      <c r="A166" s="12" t="s">
        <v>299</v>
      </c>
      <c r="B166" s="13" t="s">
        <v>204</v>
      </c>
      <c r="C166" s="18">
        <v>0</v>
      </c>
    </row>
    <row r="167" spans="1:3" ht="17.25" customHeight="1" x14ac:dyDescent="0.25">
      <c r="A167" s="12" t="s">
        <v>300</v>
      </c>
      <c r="B167" s="13" t="s">
        <v>380</v>
      </c>
      <c r="C167" s="18">
        <v>377504519</v>
      </c>
    </row>
    <row r="168" spans="1:3" ht="17.25" customHeight="1" x14ac:dyDescent="0.25">
      <c r="A168" s="12" t="s">
        <v>301</v>
      </c>
      <c r="B168" s="13" t="s">
        <v>205</v>
      </c>
      <c r="C168" s="18">
        <v>0</v>
      </c>
    </row>
    <row r="169" spans="1:3" ht="17.25" customHeight="1" x14ac:dyDescent="0.25">
      <c r="A169" s="12" t="s">
        <v>302</v>
      </c>
      <c r="B169" s="13" t="s">
        <v>206</v>
      </c>
      <c r="C169" s="18">
        <v>944882</v>
      </c>
    </row>
    <row r="170" spans="1:3" ht="17.25" customHeight="1" x14ac:dyDescent="0.25">
      <c r="A170" s="12" t="s">
        <v>303</v>
      </c>
      <c r="B170" s="13" t="s">
        <v>207</v>
      </c>
      <c r="C170" s="18">
        <v>0</v>
      </c>
    </row>
    <row r="171" spans="1:3" ht="17.25" customHeight="1" x14ac:dyDescent="0.25">
      <c r="A171" s="12" t="s">
        <v>304</v>
      </c>
      <c r="B171" s="13" t="s">
        <v>208</v>
      </c>
      <c r="C171" s="18"/>
    </row>
    <row r="172" spans="1:3" ht="17.25" customHeight="1" x14ac:dyDescent="0.25">
      <c r="A172" s="12" t="s">
        <v>305</v>
      </c>
      <c r="B172" s="13" t="s">
        <v>209</v>
      </c>
      <c r="C172" s="18">
        <v>0</v>
      </c>
    </row>
    <row r="173" spans="1:3" ht="17.25" customHeight="1" x14ac:dyDescent="0.25">
      <c r="A173" s="12" t="s">
        <v>306</v>
      </c>
      <c r="B173" s="13" t="s">
        <v>210</v>
      </c>
      <c r="C173" s="18">
        <v>84156236</v>
      </c>
    </row>
    <row r="174" spans="1:3" ht="17.25" customHeight="1" x14ac:dyDescent="0.25">
      <c r="A174" s="14" t="s">
        <v>28</v>
      </c>
      <c r="B174" s="9" t="s">
        <v>307</v>
      </c>
      <c r="C174" s="16">
        <f>SUM(C175:C178)</f>
        <v>42965773</v>
      </c>
    </row>
    <row r="175" spans="1:3" ht="17.25" customHeight="1" x14ac:dyDescent="0.25">
      <c r="A175" s="12" t="s">
        <v>309</v>
      </c>
      <c r="B175" s="13" t="s">
        <v>211</v>
      </c>
      <c r="C175" s="18">
        <v>33831317</v>
      </c>
    </row>
    <row r="176" spans="1:3" ht="17.25" customHeight="1" x14ac:dyDescent="0.25">
      <c r="A176" s="12" t="s">
        <v>310</v>
      </c>
      <c r="B176" s="13" t="s">
        <v>212</v>
      </c>
      <c r="C176" s="18">
        <v>0</v>
      </c>
    </row>
    <row r="177" spans="1:3" ht="17.25" customHeight="1" x14ac:dyDescent="0.25">
      <c r="A177" s="12" t="s">
        <v>311</v>
      </c>
      <c r="B177" s="13" t="s">
        <v>213</v>
      </c>
      <c r="C177" s="18">
        <v>0</v>
      </c>
    </row>
    <row r="178" spans="1:3" ht="17.25" customHeight="1" x14ac:dyDescent="0.25">
      <c r="A178" s="12" t="s">
        <v>312</v>
      </c>
      <c r="B178" s="13" t="s">
        <v>214</v>
      </c>
      <c r="C178" s="18">
        <v>9134456</v>
      </c>
    </row>
    <row r="179" spans="1:3" ht="17.25" customHeight="1" x14ac:dyDescent="0.25">
      <c r="A179" s="14" t="s">
        <v>29</v>
      </c>
      <c r="B179" s="9" t="s">
        <v>313</v>
      </c>
      <c r="C179" s="16">
        <f>SUM(C180:C189)</f>
        <v>0</v>
      </c>
    </row>
    <row r="180" spans="1:3" ht="17.25" customHeight="1" x14ac:dyDescent="0.25">
      <c r="A180" s="12" t="s">
        <v>321</v>
      </c>
      <c r="B180" s="13" t="s">
        <v>215</v>
      </c>
      <c r="C180" s="18">
        <v>0</v>
      </c>
    </row>
    <row r="181" spans="1:3" ht="17.25" customHeight="1" x14ac:dyDescent="0.25">
      <c r="A181" s="12" t="s">
        <v>322</v>
      </c>
      <c r="B181" s="13" t="s">
        <v>314</v>
      </c>
      <c r="C181" s="18">
        <v>0</v>
      </c>
    </row>
    <row r="182" spans="1:3" ht="17.25" customHeight="1" x14ac:dyDescent="0.25">
      <c r="A182" s="12" t="s">
        <v>323</v>
      </c>
      <c r="B182" s="13" t="s">
        <v>315</v>
      </c>
      <c r="C182" s="18">
        <v>0</v>
      </c>
    </row>
    <row r="183" spans="1:3" ht="17.25" customHeight="1" x14ac:dyDescent="0.25">
      <c r="A183" s="12" t="s">
        <v>324</v>
      </c>
      <c r="B183" s="13" t="s">
        <v>316</v>
      </c>
      <c r="C183" s="18">
        <v>0</v>
      </c>
    </row>
    <row r="184" spans="1:3" ht="17.25" customHeight="1" x14ac:dyDescent="0.25">
      <c r="A184" s="12" t="s">
        <v>325</v>
      </c>
      <c r="B184" s="13" t="s">
        <v>317</v>
      </c>
      <c r="C184" s="18">
        <v>0</v>
      </c>
    </row>
    <row r="185" spans="1:3" ht="17.25" customHeight="1" x14ac:dyDescent="0.25">
      <c r="A185" s="12" t="s">
        <v>326</v>
      </c>
      <c r="B185" s="13" t="s">
        <v>216</v>
      </c>
      <c r="C185" s="18">
        <v>0</v>
      </c>
    </row>
    <row r="186" spans="1:3" ht="17.25" customHeight="1" x14ac:dyDescent="0.25">
      <c r="A186" s="12" t="s">
        <v>327</v>
      </c>
      <c r="B186" s="13" t="s">
        <v>318</v>
      </c>
      <c r="C186" s="18">
        <v>0</v>
      </c>
    </row>
    <row r="187" spans="1:3" ht="17.25" customHeight="1" x14ac:dyDescent="0.25">
      <c r="A187" s="12" t="s">
        <v>328</v>
      </c>
      <c r="B187" s="13" t="s">
        <v>217</v>
      </c>
      <c r="C187" s="18">
        <v>0</v>
      </c>
    </row>
    <row r="188" spans="1:3" ht="17.25" customHeight="1" x14ac:dyDescent="0.25">
      <c r="A188" s="12" t="s">
        <v>329</v>
      </c>
      <c r="B188" s="13" t="s">
        <v>218</v>
      </c>
      <c r="C188" s="18">
        <v>0</v>
      </c>
    </row>
    <row r="189" spans="1:3" ht="17.25" customHeight="1" x14ac:dyDescent="0.25">
      <c r="A189" s="12" t="s">
        <v>330</v>
      </c>
      <c r="B189" s="13" t="s">
        <v>319</v>
      </c>
      <c r="C189" s="18">
        <v>0</v>
      </c>
    </row>
    <row r="190" spans="1:3" ht="17.25" customHeight="1" x14ac:dyDescent="0.25">
      <c r="A190" s="14" t="s">
        <v>331</v>
      </c>
      <c r="B190" s="9" t="s">
        <v>320</v>
      </c>
      <c r="C190" s="16">
        <f>+C98+C117+C118+C138+C147+C165+C174+C179</f>
        <v>806800242</v>
      </c>
    </row>
    <row r="191" spans="1:3" ht="17.25" customHeight="1" x14ac:dyDescent="0.25">
      <c r="A191" s="14" t="s">
        <v>49</v>
      </c>
      <c r="B191" s="9" t="s">
        <v>350</v>
      </c>
      <c r="C191" s="18">
        <v>0</v>
      </c>
    </row>
    <row r="192" spans="1:3" ht="17.25" customHeight="1" x14ac:dyDescent="0.25">
      <c r="A192" s="12" t="s">
        <v>51</v>
      </c>
      <c r="B192" s="13" t="s">
        <v>349</v>
      </c>
      <c r="C192" s="18">
        <v>0</v>
      </c>
    </row>
    <row r="193" spans="1:3" ht="17.25" customHeight="1" x14ac:dyDescent="0.25">
      <c r="A193" s="12" t="s">
        <v>61</v>
      </c>
      <c r="B193" s="13" t="s">
        <v>332</v>
      </c>
      <c r="C193" s="18">
        <v>0</v>
      </c>
    </row>
    <row r="194" spans="1:3" ht="17.25" customHeight="1" x14ac:dyDescent="0.25">
      <c r="A194" s="12" t="s">
        <v>63</v>
      </c>
      <c r="B194" s="13" t="s">
        <v>348</v>
      </c>
      <c r="C194" s="18">
        <v>0</v>
      </c>
    </row>
    <row r="195" spans="1:3" ht="17.25" customHeight="1" x14ac:dyDescent="0.25">
      <c r="A195" s="7">
        <v>5</v>
      </c>
      <c r="B195" s="9" t="s">
        <v>351</v>
      </c>
      <c r="C195" s="18">
        <v>0</v>
      </c>
    </row>
    <row r="196" spans="1:3" ht="17.25" customHeight="1" x14ac:dyDescent="0.25">
      <c r="A196" s="12" t="s">
        <v>68</v>
      </c>
      <c r="B196" s="13" t="s">
        <v>352</v>
      </c>
      <c r="C196" s="18">
        <v>0</v>
      </c>
    </row>
    <row r="197" spans="1:3" ht="17.25" customHeight="1" x14ac:dyDescent="0.25">
      <c r="A197" s="12" t="s">
        <v>69</v>
      </c>
      <c r="B197" s="13" t="s">
        <v>333</v>
      </c>
      <c r="C197" s="18">
        <v>0</v>
      </c>
    </row>
    <row r="198" spans="1:3" ht="17.25" customHeight="1" x14ac:dyDescent="0.25">
      <c r="A198" s="12" t="s">
        <v>70</v>
      </c>
      <c r="B198" s="13" t="s">
        <v>334</v>
      </c>
      <c r="C198" s="18">
        <v>0</v>
      </c>
    </row>
    <row r="199" spans="1:3" ht="17.25" customHeight="1" x14ac:dyDescent="0.25">
      <c r="A199" s="12" t="s">
        <v>71</v>
      </c>
      <c r="B199" s="13" t="s">
        <v>353</v>
      </c>
      <c r="C199" s="18">
        <v>0</v>
      </c>
    </row>
    <row r="200" spans="1:3" ht="17.25" customHeight="1" x14ac:dyDescent="0.25">
      <c r="A200" s="12" t="s">
        <v>75</v>
      </c>
      <c r="B200" s="13" t="s">
        <v>335</v>
      </c>
      <c r="C200" s="18">
        <v>0</v>
      </c>
    </row>
    <row r="201" spans="1:3" ht="17.25" customHeight="1" x14ac:dyDescent="0.25">
      <c r="A201" s="12" t="s">
        <v>76</v>
      </c>
      <c r="B201" s="13" t="s">
        <v>354</v>
      </c>
      <c r="C201" s="18">
        <v>0</v>
      </c>
    </row>
    <row r="202" spans="1:3" ht="17.25" customHeight="1" x14ac:dyDescent="0.25">
      <c r="A202" s="14" t="s">
        <v>85</v>
      </c>
      <c r="B202" s="9" t="s">
        <v>355</v>
      </c>
      <c r="C202" s="16">
        <f>SUM(C203:C209)</f>
        <v>114085722</v>
      </c>
    </row>
    <row r="203" spans="1:3" ht="17.25" customHeight="1" x14ac:dyDescent="0.25">
      <c r="A203" s="12" t="s">
        <v>86</v>
      </c>
      <c r="B203" s="13" t="s">
        <v>336</v>
      </c>
      <c r="C203" s="18"/>
    </row>
    <row r="204" spans="1:3" ht="17.25" customHeight="1" x14ac:dyDescent="0.25">
      <c r="A204" s="12" t="s">
        <v>87</v>
      </c>
      <c r="B204" s="13" t="s">
        <v>337</v>
      </c>
      <c r="C204" s="18">
        <v>4967981</v>
      </c>
    </row>
    <row r="205" spans="1:3" ht="17.25" customHeight="1" x14ac:dyDescent="0.25">
      <c r="A205" s="12" t="s">
        <v>90</v>
      </c>
      <c r="B205" s="13" t="s">
        <v>338</v>
      </c>
      <c r="C205" s="18">
        <v>109117741</v>
      </c>
    </row>
    <row r="206" spans="1:3" ht="17.25" customHeight="1" x14ac:dyDescent="0.25">
      <c r="A206" s="12" t="s">
        <v>91</v>
      </c>
      <c r="B206" s="13" t="s">
        <v>339</v>
      </c>
      <c r="C206" s="18">
        <v>0</v>
      </c>
    </row>
    <row r="207" spans="1:3" ht="17.25" customHeight="1" x14ac:dyDescent="0.25">
      <c r="A207" s="12" t="s">
        <v>92</v>
      </c>
      <c r="B207" s="13" t="s">
        <v>340</v>
      </c>
      <c r="C207" s="18">
        <v>0</v>
      </c>
    </row>
    <row r="208" spans="1:3" ht="17.25" customHeight="1" x14ac:dyDescent="0.25">
      <c r="A208" s="12" t="s">
        <v>356</v>
      </c>
      <c r="B208" s="13" t="s">
        <v>341</v>
      </c>
      <c r="C208" s="18">
        <v>0</v>
      </c>
    </row>
    <row r="209" spans="1:3" ht="17.25" customHeight="1" x14ac:dyDescent="0.25">
      <c r="A209" s="12" t="s">
        <v>357</v>
      </c>
      <c r="B209" s="13" t="s">
        <v>358</v>
      </c>
      <c r="C209" s="18">
        <v>0</v>
      </c>
    </row>
    <row r="210" spans="1:3" ht="17.25" customHeight="1" x14ac:dyDescent="0.25">
      <c r="A210" s="14" t="s">
        <v>95</v>
      </c>
      <c r="B210" s="9" t="s">
        <v>361</v>
      </c>
      <c r="C210" s="18">
        <v>0</v>
      </c>
    </row>
    <row r="211" spans="1:3" ht="17.25" customHeight="1" x14ac:dyDescent="0.25">
      <c r="A211" s="12" t="s">
        <v>96</v>
      </c>
      <c r="B211" s="13" t="s">
        <v>342</v>
      </c>
      <c r="C211" s="18">
        <v>0</v>
      </c>
    </row>
    <row r="212" spans="1:3" ht="17.25" customHeight="1" x14ac:dyDescent="0.25">
      <c r="A212" s="12" t="s">
        <v>97</v>
      </c>
      <c r="B212" s="13" t="s">
        <v>343</v>
      </c>
      <c r="C212" s="18">
        <v>0</v>
      </c>
    </row>
    <row r="213" spans="1:3" ht="17.25" customHeight="1" x14ac:dyDescent="0.25">
      <c r="A213" s="12" t="s">
        <v>98</v>
      </c>
      <c r="B213" s="13" t="s">
        <v>360</v>
      </c>
      <c r="C213" s="18">
        <v>0</v>
      </c>
    </row>
    <row r="214" spans="1:3" ht="17.25" customHeight="1" x14ac:dyDescent="0.25">
      <c r="A214" s="12" t="s">
        <v>99</v>
      </c>
      <c r="B214" s="13" t="s">
        <v>344</v>
      </c>
      <c r="C214" s="18">
        <v>0</v>
      </c>
    </row>
    <row r="215" spans="1:3" ht="17.25" customHeight="1" x14ac:dyDescent="0.25">
      <c r="A215" s="12" t="s">
        <v>100</v>
      </c>
      <c r="B215" s="13" t="s">
        <v>359</v>
      </c>
      <c r="C215" s="18">
        <v>0</v>
      </c>
    </row>
    <row r="216" spans="1:3" ht="17.25" customHeight="1" x14ac:dyDescent="0.25">
      <c r="A216" s="14" t="s">
        <v>105</v>
      </c>
      <c r="B216" s="9" t="s">
        <v>345</v>
      </c>
      <c r="C216" s="18">
        <v>0</v>
      </c>
    </row>
    <row r="217" spans="1:3" ht="17.25" customHeight="1" x14ac:dyDescent="0.25">
      <c r="A217" s="14" t="s">
        <v>111</v>
      </c>
      <c r="B217" s="9" t="s">
        <v>346</v>
      </c>
      <c r="C217" s="18">
        <v>0</v>
      </c>
    </row>
    <row r="218" spans="1:3" ht="17.25" customHeight="1" x14ac:dyDescent="0.25">
      <c r="A218" s="14" t="s">
        <v>115</v>
      </c>
      <c r="B218" s="9" t="s">
        <v>362</v>
      </c>
      <c r="C218" s="16">
        <f>+C191+C195+C202+C210+C216+C217</f>
        <v>114085722</v>
      </c>
    </row>
    <row r="219" spans="1:3" ht="17.25" customHeight="1" x14ac:dyDescent="0.25">
      <c r="A219" s="14" t="s">
        <v>116</v>
      </c>
      <c r="B219" s="9" t="s">
        <v>403</v>
      </c>
      <c r="C219" s="16">
        <f>+C218+C190</f>
        <v>920885964</v>
      </c>
    </row>
    <row r="221" spans="1:3" ht="17.25" customHeight="1" x14ac:dyDescent="0.25">
      <c r="A221" s="46" t="s">
        <v>366</v>
      </c>
      <c r="B221" s="47"/>
      <c r="C221" s="47"/>
    </row>
    <row r="222" spans="1:3" ht="17.25" customHeight="1" x14ac:dyDescent="0.25">
      <c r="A222" s="20"/>
      <c r="B222" s="20"/>
      <c r="C222" s="4"/>
    </row>
    <row r="223" spans="1:3" ht="17.25" customHeight="1" x14ac:dyDescent="0.25">
      <c r="A223" s="7">
        <v>1</v>
      </c>
      <c r="B223" s="8" t="s">
        <v>367</v>
      </c>
      <c r="C223" s="32">
        <f>+C68-C190</f>
        <v>-542860904</v>
      </c>
    </row>
    <row r="224" spans="1:3" ht="17.25" customHeight="1" x14ac:dyDescent="0.25">
      <c r="A224" s="7">
        <v>2</v>
      </c>
      <c r="B224" s="8" t="s">
        <v>368</v>
      </c>
      <c r="C224" s="32">
        <f>+C93-C218</f>
        <v>542860904</v>
      </c>
    </row>
    <row r="225" spans="1:3" ht="17.25" customHeight="1" x14ac:dyDescent="0.25">
      <c r="A225" s="8">
        <v>3</v>
      </c>
      <c r="B225" s="8" t="s">
        <v>369</v>
      </c>
      <c r="C225" s="32">
        <f>SUM(C223:C224)</f>
        <v>0</v>
      </c>
    </row>
  </sheetData>
  <mergeCells count="6">
    <mergeCell ref="A1:C1"/>
    <mergeCell ref="A221:C221"/>
    <mergeCell ref="A96:C96"/>
    <mergeCell ref="A4:C4"/>
    <mergeCell ref="A5:C5"/>
    <mergeCell ref="A3:C3"/>
  </mergeCells>
  <phoneticPr fontId="11" type="noConversion"/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13"/>
  <sheetViews>
    <sheetView workbookViewId="0">
      <selection activeCell="E19" sqref="E19"/>
    </sheetView>
  </sheetViews>
  <sheetFormatPr defaultColWidth="39.140625" defaultRowHeight="15" x14ac:dyDescent="0.25"/>
  <sheetData>
    <row r="2" spans="1:3" x14ac:dyDescent="0.25">
      <c r="A2" s="44" t="s">
        <v>515</v>
      </c>
      <c r="B2" s="44"/>
      <c r="C2" s="44"/>
    </row>
    <row r="5" spans="1:3" x14ac:dyDescent="0.25">
      <c r="A5" s="44" t="s">
        <v>394</v>
      </c>
      <c r="B5" s="44"/>
      <c r="C5" s="44"/>
    </row>
    <row r="7" spans="1:3" x14ac:dyDescent="0.25">
      <c r="A7" s="49" t="s">
        <v>397</v>
      </c>
      <c r="B7" s="49"/>
      <c r="C7" s="49"/>
    </row>
    <row r="8" spans="1:3" ht="15.75" thickBot="1" x14ac:dyDescent="0.3">
      <c r="C8" s="5" t="s">
        <v>365</v>
      </c>
    </row>
    <row r="9" spans="1:3" ht="15.75" thickBot="1" x14ac:dyDescent="0.3">
      <c r="A9" s="25" t="s">
        <v>395</v>
      </c>
      <c r="B9" s="21" t="s">
        <v>401</v>
      </c>
      <c r="C9" s="26" t="s">
        <v>509</v>
      </c>
    </row>
    <row r="10" spans="1:3" ht="24" x14ac:dyDescent="0.25">
      <c r="A10" s="29" t="s">
        <v>402</v>
      </c>
      <c r="B10" s="29" t="s">
        <v>400</v>
      </c>
      <c r="C10" s="29">
        <v>460205637</v>
      </c>
    </row>
    <row r="11" spans="1:3" x14ac:dyDescent="0.25">
      <c r="A11" s="23" t="s">
        <v>516</v>
      </c>
      <c r="B11" s="23"/>
      <c r="C11" s="23">
        <v>1200000</v>
      </c>
    </row>
    <row r="12" spans="1:3" ht="15.75" thickBot="1" x14ac:dyDescent="0.3">
      <c r="A12" s="23" t="s">
        <v>517</v>
      </c>
      <c r="B12" s="23"/>
      <c r="C12" s="23">
        <v>1200000</v>
      </c>
    </row>
    <row r="13" spans="1:3" ht="15.75" thickBot="1" x14ac:dyDescent="0.3">
      <c r="A13" s="40" t="s">
        <v>396</v>
      </c>
      <c r="B13" s="40"/>
      <c r="C13" s="41">
        <f>SUM(C10:C12)</f>
        <v>462605637</v>
      </c>
    </row>
  </sheetData>
  <mergeCells count="3">
    <mergeCell ref="A5:C5"/>
    <mergeCell ref="A7:C7"/>
    <mergeCell ref="A2:C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17"/>
  <sheetViews>
    <sheetView tabSelected="1" workbookViewId="0">
      <selection activeCell="D14" sqref="D14"/>
    </sheetView>
  </sheetViews>
  <sheetFormatPr defaultColWidth="30.85546875" defaultRowHeight="15" x14ac:dyDescent="0.25"/>
  <cols>
    <col min="1" max="1" width="40.85546875" bestFit="1" customWidth="1"/>
  </cols>
  <sheetData>
    <row r="2" spans="1:3" x14ac:dyDescent="0.25">
      <c r="A2" s="44" t="s">
        <v>508</v>
      </c>
      <c r="B2" s="44"/>
      <c r="C2" s="44"/>
    </row>
    <row r="5" spans="1:3" x14ac:dyDescent="0.25">
      <c r="A5" s="44" t="s">
        <v>394</v>
      </c>
      <c r="B5" s="44"/>
      <c r="C5" s="44"/>
    </row>
    <row r="7" spans="1:3" x14ac:dyDescent="0.25">
      <c r="A7" s="49" t="s">
        <v>398</v>
      </c>
      <c r="B7" s="49"/>
      <c r="C7" s="49"/>
    </row>
    <row r="8" spans="1:3" ht="15.75" thickBot="1" x14ac:dyDescent="0.3">
      <c r="C8" s="5" t="s">
        <v>365</v>
      </c>
    </row>
    <row r="9" spans="1:3" x14ac:dyDescent="0.25">
      <c r="A9" s="25" t="s">
        <v>399</v>
      </c>
      <c r="B9" s="21" t="s">
        <v>401</v>
      </c>
      <c r="C9" s="26" t="s">
        <v>509</v>
      </c>
    </row>
    <row r="10" spans="1:3" x14ac:dyDescent="0.25">
      <c r="A10" s="42" t="s">
        <v>431</v>
      </c>
      <c r="B10" s="23" t="s">
        <v>433</v>
      </c>
      <c r="C10" s="23">
        <v>8845550</v>
      </c>
    </row>
    <row r="11" spans="1:3" x14ac:dyDescent="0.25">
      <c r="A11" s="42" t="s">
        <v>432</v>
      </c>
      <c r="B11" s="23" t="s">
        <v>433</v>
      </c>
      <c r="C11" s="23">
        <v>11842750</v>
      </c>
    </row>
    <row r="12" spans="1:3" x14ac:dyDescent="0.25">
      <c r="A12" s="23" t="s">
        <v>510</v>
      </c>
      <c r="B12" s="23" t="s">
        <v>433</v>
      </c>
      <c r="C12" s="23">
        <v>5361813</v>
      </c>
    </row>
    <row r="13" spans="1:3" x14ac:dyDescent="0.25">
      <c r="A13" s="23" t="s">
        <v>511</v>
      </c>
      <c r="B13" s="23" t="s">
        <v>512</v>
      </c>
      <c r="C13" s="23">
        <v>11487087</v>
      </c>
    </row>
    <row r="14" spans="1:3" x14ac:dyDescent="0.25">
      <c r="A14" s="23" t="s">
        <v>513</v>
      </c>
      <c r="B14" s="43"/>
      <c r="C14" s="23">
        <v>2481448</v>
      </c>
    </row>
    <row r="15" spans="1:3" x14ac:dyDescent="0.25">
      <c r="A15" s="24" t="s">
        <v>514</v>
      </c>
      <c r="B15" s="24"/>
      <c r="C15" s="23">
        <v>601816</v>
      </c>
    </row>
    <row r="16" spans="1:3" x14ac:dyDescent="0.25">
      <c r="A16" s="24" t="s">
        <v>494</v>
      </c>
      <c r="B16" s="24"/>
      <c r="C16" s="23">
        <v>2345309</v>
      </c>
    </row>
    <row r="17" spans="1:3" ht="15.75" thickBot="1" x14ac:dyDescent="0.3">
      <c r="A17" s="27" t="s">
        <v>396</v>
      </c>
      <c r="B17" s="22"/>
      <c r="C17" s="28">
        <f>SUM(C10:C16)</f>
        <v>42965773</v>
      </c>
    </row>
  </sheetData>
  <mergeCells count="3">
    <mergeCell ref="A5:C5"/>
    <mergeCell ref="A7:C7"/>
    <mergeCell ref="A2:C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219"/>
  <sheetViews>
    <sheetView workbookViewId="0">
      <selection activeCell="I20" sqref="I20"/>
    </sheetView>
  </sheetViews>
  <sheetFormatPr defaultRowHeight="17.25" customHeight="1" x14ac:dyDescent="0.25"/>
  <cols>
    <col min="1" max="1" width="6.42578125" bestFit="1" customWidth="1"/>
    <col min="2" max="2" width="105.42578125" customWidth="1"/>
    <col min="3" max="3" width="14.7109375" style="4" bestFit="1" customWidth="1"/>
  </cols>
  <sheetData>
    <row r="1" spans="1:3" ht="17.25" customHeight="1" x14ac:dyDescent="0.25">
      <c r="A1" s="44" t="s">
        <v>441</v>
      </c>
      <c r="B1" s="44"/>
      <c r="C1" s="44"/>
    </row>
    <row r="2" spans="1:3" ht="17.25" customHeight="1" x14ac:dyDescent="0.25">
      <c r="A2" s="44" t="s">
        <v>365</v>
      </c>
      <c r="B2" s="45"/>
      <c r="C2" s="45"/>
    </row>
    <row r="3" spans="1:3" ht="17.25" customHeight="1" x14ac:dyDescent="0.25">
      <c r="A3" s="48" t="s">
        <v>442</v>
      </c>
      <c r="B3" s="49"/>
      <c r="C3" s="49"/>
    </row>
    <row r="4" spans="1:3" ht="17.25" customHeight="1" x14ac:dyDescent="0.25">
      <c r="A4" s="50" t="s">
        <v>364</v>
      </c>
      <c r="B4" s="51"/>
      <c r="C4" s="51"/>
    </row>
    <row r="5" spans="1:3" ht="17.25" customHeight="1" x14ac:dyDescent="0.25">
      <c r="A5" s="37"/>
      <c r="B5" s="38"/>
      <c r="C5" s="68" t="s">
        <v>434</v>
      </c>
    </row>
    <row r="6" spans="1:3" s="2" customFormat="1" ht="17.25" customHeight="1" x14ac:dyDescent="0.25">
      <c r="A6" s="15">
        <v>1</v>
      </c>
      <c r="B6" s="64" t="s">
        <v>39</v>
      </c>
      <c r="C6" s="16">
        <f>+SUM(C7:C10)+C13+C14+C15+C16</f>
        <v>118661662</v>
      </c>
    </row>
    <row r="7" spans="1:3" ht="17.25" customHeight="1" x14ac:dyDescent="0.25">
      <c r="A7" s="17" t="s">
        <v>21</v>
      </c>
      <c r="B7" s="65" t="s">
        <v>0</v>
      </c>
      <c r="C7" s="18">
        <v>21230373</v>
      </c>
    </row>
    <row r="8" spans="1:3" ht="17.25" customHeight="1" x14ac:dyDescent="0.25">
      <c r="A8" s="17" t="s">
        <v>22</v>
      </c>
      <c r="B8" s="65" t="s">
        <v>1</v>
      </c>
      <c r="C8" s="18">
        <v>55240400</v>
      </c>
    </row>
    <row r="9" spans="1:3" ht="17.25" customHeight="1" x14ac:dyDescent="0.25">
      <c r="A9" s="17" t="s">
        <v>23</v>
      </c>
      <c r="B9" s="65" t="s">
        <v>456</v>
      </c>
      <c r="C9" s="18">
        <v>4569344</v>
      </c>
    </row>
    <row r="10" spans="1:3" ht="17.25" customHeight="1" x14ac:dyDescent="0.25">
      <c r="A10" s="17" t="s">
        <v>24</v>
      </c>
      <c r="B10" s="65" t="s">
        <v>405</v>
      </c>
      <c r="C10" s="18">
        <f>SUM(C11:C12)</f>
        <v>17062606</v>
      </c>
    </row>
    <row r="11" spans="1:3" ht="17.25" customHeight="1" x14ac:dyDescent="0.25">
      <c r="A11" s="54" t="s">
        <v>266</v>
      </c>
      <c r="B11" s="66" t="s">
        <v>455</v>
      </c>
      <c r="C11" s="56">
        <v>16981894</v>
      </c>
    </row>
    <row r="12" spans="1:3" ht="17.25" customHeight="1" x14ac:dyDescent="0.25">
      <c r="A12" s="54" t="s">
        <v>267</v>
      </c>
      <c r="B12" s="66" t="s">
        <v>444</v>
      </c>
      <c r="C12" s="56">
        <v>80712</v>
      </c>
    </row>
    <row r="13" spans="1:3" ht="17.25" customHeight="1" x14ac:dyDescent="0.25">
      <c r="A13" s="17" t="s">
        <v>24</v>
      </c>
      <c r="B13" s="65" t="s">
        <v>457</v>
      </c>
      <c r="C13" s="18">
        <v>17896700</v>
      </c>
    </row>
    <row r="14" spans="1:3" ht="17.25" customHeight="1" x14ac:dyDescent="0.25">
      <c r="A14" s="17" t="s">
        <v>406</v>
      </c>
      <c r="B14" s="65" t="s">
        <v>2</v>
      </c>
      <c r="C14" s="18">
        <v>2662239</v>
      </c>
    </row>
    <row r="15" spans="1:3" ht="17.25" customHeight="1" x14ac:dyDescent="0.25">
      <c r="A15" s="17" t="s">
        <v>447</v>
      </c>
      <c r="B15" s="65" t="s">
        <v>3</v>
      </c>
      <c r="C15" s="18">
        <v>0</v>
      </c>
    </row>
    <row r="16" spans="1:3" ht="17.25" customHeight="1" x14ac:dyDescent="0.25">
      <c r="A16" s="17" t="s">
        <v>406</v>
      </c>
      <c r="B16" s="65" t="s">
        <v>407</v>
      </c>
      <c r="C16" s="18">
        <v>0</v>
      </c>
    </row>
    <row r="17" spans="1:3" ht="17.25" customHeight="1" x14ac:dyDescent="0.25">
      <c r="A17" s="15">
        <v>2</v>
      </c>
      <c r="B17" s="64" t="s">
        <v>35</v>
      </c>
      <c r="C17" s="16">
        <f>C22+C18+C19+C20+C21+C26</f>
        <v>20773710</v>
      </c>
    </row>
    <row r="18" spans="1:3" ht="17.25" customHeight="1" x14ac:dyDescent="0.25">
      <c r="A18" s="17" t="s">
        <v>27</v>
      </c>
      <c r="B18" s="65" t="s">
        <v>5</v>
      </c>
      <c r="C18" s="18">
        <v>0</v>
      </c>
    </row>
    <row r="19" spans="1:3" ht="17.25" customHeight="1" x14ac:dyDescent="0.25">
      <c r="A19" s="17" t="s">
        <v>28</v>
      </c>
      <c r="B19" s="65" t="s">
        <v>6</v>
      </c>
      <c r="C19" s="18">
        <v>0</v>
      </c>
    </row>
    <row r="20" spans="1:3" ht="17.25" customHeight="1" x14ac:dyDescent="0.25">
      <c r="A20" s="17" t="s">
        <v>29</v>
      </c>
      <c r="B20" s="65" t="s">
        <v>37</v>
      </c>
      <c r="C20" s="18">
        <v>0</v>
      </c>
    </row>
    <row r="21" spans="1:3" ht="17.25" customHeight="1" x14ac:dyDescent="0.25">
      <c r="A21" s="17" t="s">
        <v>30</v>
      </c>
      <c r="B21" s="65" t="s">
        <v>36</v>
      </c>
      <c r="C21" s="18">
        <v>0</v>
      </c>
    </row>
    <row r="22" spans="1:3" ht="17.25" customHeight="1" x14ac:dyDescent="0.25">
      <c r="A22" s="17" t="s">
        <v>31</v>
      </c>
      <c r="B22" s="65" t="s">
        <v>35</v>
      </c>
      <c r="C22" s="18">
        <f>SUM(C23:C25)</f>
        <v>20773710</v>
      </c>
    </row>
    <row r="23" spans="1:3" ht="17.25" customHeight="1" x14ac:dyDescent="0.25">
      <c r="A23" s="36" t="s">
        <v>408</v>
      </c>
      <c r="B23" s="67" t="s">
        <v>445</v>
      </c>
      <c r="C23" s="53">
        <v>5495400</v>
      </c>
    </row>
    <row r="24" spans="1:3" ht="17.25" customHeight="1" x14ac:dyDescent="0.25">
      <c r="A24" s="36" t="s">
        <v>409</v>
      </c>
      <c r="B24" s="67" t="s">
        <v>412</v>
      </c>
      <c r="C24" s="53">
        <v>7714800</v>
      </c>
    </row>
    <row r="25" spans="1:3" ht="17.25" customHeight="1" x14ac:dyDescent="0.25">
      <c r="A25" s="36" t="s">
        <v>410</v>
      </c>
      <c r="B25" s="67" t="s">
        <v>413</v>
      </c>
      <c r="C25" s="53">
        <v>7563510</v>
      </c>
    </row>
    <row r="26" spans="1:3" ht="17.25" customHeight="1" x14ac:dyDescent="0.25">
      <c r="A26" s="17" t="s">
        <v>33</v>
      </c>
      <c r="B26" s="65" t="s">
        <v>32</v>
      </c>
      <c r="C26" s="18">
        <v>0</v>
      </c>
    </row>
    <row r="27" spans="1:3" ht="17.25" customHeight="1" x14ac:dyDescent="0.25">
      <c r="A27" s="15">
        <v>3</v>
      </c>
      <c r="B27" s="64" t="s">
        <v>34</v>
      </c>
      <c r="C27" s="16">
        <f>+SUM(C28:C32)</f>
        <v>6300000</v>
      </c>
    </row>
    <row r="28" spans="1:3" ht="17.25" customHeight="1" x14ac:dyDescent="0.25">
      <c r="A28" s="17" t="s">
        <v>42</v>
      </c>
      <c r="B28" s="65" t="s">
        <v>7</v>
      </c>
      <c r="C28" s="18">
        <v>0</v>
      </c>
    </row>
    <row r="29" spans="1:3" ht="17.25" customHeight="1" x14ac:dyDescent="0.25">
      <c r="A29" s="17" t="s">
        <v>43</v>
      </c>
      <c r="B29" s="65" t="s">
        <v>8</v>
      </c>
      <c r="C29" s="18">
        <v>0</v>
      </c>
    </row>
    <row r="30" spans="1:3" ht="17.25" customHeight="1" x14ac:dyDescent="0.25">
      <c r="A30" s="17" t="s">
        <v>44</v>
      </c>
      <c r="B30" s="65" t="s">
        <v>41</v>
      </c>
      <c r="C30" s="18">
        <v>0</v>
      </c>
    </row>
    <row r="31" spans="1:3" ht="17.25" customHeight="1" x14ac:dyDescent="0.25">
      <c r="A31" s="17" t="s">
        <v>45</v>
      </c>
      <c r="B31" s="65" t="s">
        <v>55</v>
      </c>
      <c r="C31" s="18">
        <v>0</v>
      </c>
    </row>
    <row r="32" spans="1:3" ht="17.25" customHeight="1" x14ac:dyDescent="0.25">
      <c r="A32" s="17" t="s">
        <v>46</v>
      </c>
      <c r="B32" s="65" t="s">
        <v>56</v>
      </c>
      <c r="C32" s="18">
        <f>SUM(C33:C38)</f>
        <v>6300000</v>
      </c>
    </row>
    <row r="33" spans="1:3" ht="17.25" customHeight="1" x14ac:dyDescent="0.25">
      <c r="A33" s="36" t="s">
        <v>414</v>
      </c>
      <c r="B33" s="67" t="s">
        <v>446</v>
      </c>
      <c r="C33" s="35">
        <v>6300000</v>
      </c>
    </row>
    <row r="34" spans="1:3" ht="17.25" customHeight="1" x14ac:dyDescent="0.25">
      <c r="A34" s="36" t="s">
        <v>415</v>
      </c>
      <c r="B34" s="67" t="s">
        <v>420</v>
      </c>
      <c r="C34" s="35">
        <v>0</v>
      </c>
    </row>
    <row r="35" spans="1:3" ht="17.25" customHeight="1" x14ac:dyDescent="0.25">
      <c r="A35" s="36" t="s">
        <v>416</v>
      </c>
      <c r="B35" s="67" t="s">
        <v>421</v>
      </c>
      <c r="C35" s="35">
        <v>0</v>
      </c>
    </row>
    <row r="36" spans="1:3" ht="17.25" customHeight="1" x14ac:dyDescent="0.25">
      <c r="A36" s="36" t="s">
        <v>417</v>
      </c>
      <c r="B36" s="67" t="s">
        <v>422</v>
      </c>
      <c r="C36" s="35">
        <v>0</v>
      </c>
    </row>
    <row r="37" spans="1:3" ht="17.25" customHeight="1" x14ac:dyDescent="0.25">
      <c r="A37" s="36" t="s">
        <v>418</v>
      </c>
      <c r="B37" s="67" t="s">
        <v>423</v>
      </c>
      <c r="C37" s="35">
        <v>0</v>
      </c>
    </row>
    <row r="38" spans="1:3" ht="17.25" customHeight="1" x14ac:dyDescent="0.25">
      <c r="A38" s="36" t="s">
        <v>419</v>
      </c>
      <c r="B38" s="67" t="s">
        <v>411</v>
      </c>
      <c r="C38" s="35">
        <v>0</v>
      </c>
    </row>
    <row r="39" spans="1:3" ht="17.25" customHeight="1" x14ac:dyDescent="0.25">
      <c r="A39" s="17" t="s">
        <v>47</v>
      </c>
      <c r="B39" s="65" t="s">
        <v>48</v>
      </c>
      <c r="C39" s="18">
        <v>0</v>
      </c>
    </row>
    <row r="40" spans="1:3" ht="17.25" customHeight="1" x14ac:dyDescent="0.25">
      <c r="A40" s="19" t="s">
        <v>49</v>
      </c>
      <c r="B40" s="64" t="s">
        <v>50</v>
      </c>
      <c r="C40" s="16">
        <f>+SUM(C41:C47)</f>
        <v>61416000</v>
      </c>
    </row>
    <row r="41" spans="1:3" ht="17.25" customHeight="1" x14ac:dyDescent="0.25">
      <c r="A41" s="17" t="s">
        <v>51</v>
      </c>
      <c r="B41" s="65" t="s">
        <v>52</v>
      </c>
      <c r="C41" s="18">
        <v>0</v>
      </c>
    </row>
    <row r="42" spans="1:3" ht="17.25" customHeight="1" x14ac:dyDescent="0.25">
      <c r="A42" s="17" t="s">
        <v>53</v>
      </c>
      <c r="B42" s="65" t="s">
        <v>57</v>
      </c>
      <c r="C42" s="18">
        <v>5916000</v>
      </c>
    </row>
    <row r="43" spans="1:3" ht="17.25" customHeight="1" x14ac:dyDescent="0.25">
      <c r="A43" s="17" t="s">
        <v>54</v>
      </c>
      <c r="B43" s="65" t="s">
        <v>58</v>
      </c>
      <c r="C43" s="18"/>
    </row>
    <row r="44" spans="1:3" ht="17.25" customHeight="1" x14ac:dyDescent="0.25">
      <c r="A44" s="17" t="s">
        <v>60</v>
      </c>
      <c r="B44" s="65" t="s">
        <v>59</v>
      </c>
      <c r="C44" s="18">
        <v>55000000</v>
      </c>
    </row>
    <row r="45" spans="1:3" ht="17.25" customHeight="1" x14ac:dyDescent="0.25">
      <c r="A45" s="17" t="s">
        <v>61</v>
      </c>
      <c r="B45" s="65" t="s">
        <v>62</v>
      </c>
      <c r="C45" s="18">
        <v>0</v>
      </c>
    </row>
    <row r="46" spans="1:3" ht="17.25" customHeight="1" x14ac:dyDescent="0.25">
      <c r="A46" s="17" t="s">
        <v>63</v>
      </c>
      <c r="B46" s="65" t="s">
        <v>65</v>
      </c>
      <c r="C46" s="18">
        <v>0</v>
      </c>
    </row>
    <row r="47" spans="1:3" ht="17.25" customHeight="1" x14ac:dyDescent="0.25">
      <c r="A47" s="17" t="s">
        <v>64</v>
      </c>
      <c r="B47" s="65" t="s">
        <v>66</v>
      </c>
      <c r="C47" s="18">
        <f>SUM(C48:C50)</f>
        <v>500000</v>
      </c>
    </row>
    <row r="48" spans="1:3" ht="17.25" customHeight="1" x14ac:dyDescent="0.25">
      <c r="A48" s="54" t="s">
        <v>448</v>
      </c>
      <c r="B48" s="66" t="s">
        <v>451</v>
      </c>
      <c r="C48" s="56">
        <v>30000</v>
      </c>
    </row>
    <row r="49" spans="1:3" ht="17.25" customHeight="1" x14ac:dyDescent="0.25">
      <c r="A49" s="54" t="s">
        <v>449</v>
      </c>
      <c r="B49" s="66" t="s">
        <v>452</v>
      </c>
      <c r="C49" s="56">
        <v>325000</v>
      </c>
    </row>
    <row r="50" spans="1:3" ht="17.25" customHeight="1" x14ac:dyDescent="0.25">
      <c r="A50" s="54" t="s">
        <v>450</v>
      </c>
      <c r="B50" s="66" t="s">
        <v>453</v>
      </c>
      <c r="C50" s="56">
        <v>145000</v>
      </c>
    </row>
    <row r="51" spans="1:3" ht="17.25" customHeight="1" x14ac:dyDescent="0.25">
      <c r="A51" s="19" t="s">
        <v>67</v>
      </c>
      <c r="B51" s="64" t="s">
        <v>93</v>
      </c>
      <c r="C51" s="16">
        <f>+SUM(C52:C62)</f>
        <v>12101776</v>
      </c>
    </row>
    <row r="52" spans="1:3" ht="17.25" customHeight="1" x14ac:dyDescent="0.25">
      <c r="A52" s="17" t="s">
        <v>68</v>
      </c>
      <c r="B52" s="65" t="s">
        <v>9</v>
      </c>
      <c r="C52" s="18">
        <v>0</v>
      </c>
    </row>
    <row r="53" spans="1:3" ht="17.25" customHeight="1" x14ac:dyDescent="0.25">
      <c r="A53" s="17" t="s">
        <v>69</v>
      </c>
      <c r="B53" s="65" t="s">
        <v>74</v>
      </c>
      <c r="C53" s="18">
        <v>4109000</v>
      </c>
    </row>
    <row r="54" spans="1:3" ht="17.25" customHeight="1" x14ac:dyDescent="0.25">
      <c r="A54" s="17" t="s">
        <v>70</v>
      </c>
      <c r="B54" s="65" t="s">
        <v>73</v>
      </c>
      <c r="C54" s="18">
        <v>2565824</v>
      </c>
    </row>
    <row r="55" spans="1:3" ht="17.25" customHeight="1" x14ac:dyDescent="0.25">
      <c r="A55" s="17" t="s">
        <v>71</v>
      </c>
      <c r="B55" s="65" t="s">
        <v>72</v>
      </c>
      <c r="C55" s="18">
        <v>0</v>
      </c>
    </row>
    <row r="56" spans="1:3" ht="17.25" customHeight="1" x14ac:dyDescent="0.25">
      <c r="A56" s="17" t="s">
        <v>75</v>
      </c>
      <c r="B56" s="65" t="s">
        <v>10</v>
      </c>
      <c r="C56" s="18">
        <v>0</v>
      </c>
    </row>
    <row r="57" spans="1:3" ht="17.25" customHeight="1" x14ac:dyDescent="0.25">
      <c r="A57" s="17" t="s">
        <v>76</v>
      </c>
      <c r="B57" s="65" t="s">
        <v>11</v>
      </c>
      <c r="C57" s="18">
        <v>5426952</v>
      </c>
    </row>
    <row r="58" spans="1:3" ht="17.25" customHeight="1" x14ac:dyDescent="0.25">
      <c r="A58" s="17" t="s">
        <v>77</v>
      </c>
      <c r="B58" s="65" t="s">
        <v>12</v>
      </c>
      <c r="C58" s="18">
        <v>0</v>
      </c>
    </row>
    <row r="59" spans="1:3" ht="17.25" customHeight="1" x14ac:dyDescent="0.25">
      <c r="A59" s="17" t="s">
        <v>78</v>
      </c>
      <c r="B59" s="65" t="s">
        <v>80</v>
      </c>
      <c r="C59" s="18">
        <v>0</v>
      </c>
    </row>
    <row r="60" spans="1:3" ht="17.25" customHeight="1" x14ac:dyDescent="0.25">
      <c r="A60" s="17" t="s">
        <v>79</v>
      </c>
      <c r="B60" s="65" t="s">
        <v>81</v>
      </c>
      <c r="C60" s="18">
        <v>0</v>
      </c>
    </row>
    <row r="61" spans="1:3" ht="17.25" customHeight="1" x14ac:dyDescent="0.25">
      <c r="A61" s="17" t="s">
        <v>83</v>
      </c>
      <c r="B61" s="65" t="s">
        <v>13</v>
      </c>
      <c r="C61" s="18">
        <v>0</v>
      </c>
    </row>
    <row r="62" spans="1:3" ht="17.25" customHeight="1" x14ac:dyDescent="0.25">
      <c r="A62" s="17" t="s">
        <v>84</v>
      </c>
      <c r="B62" s="65" t="s">
        <v>82</v>
      </c>
      <c r="C62" s="18">
        <v>0</v>
      </c>
    </row>
    <row r="63" spans="1:3" ht="17.25" customHeight="1" x14ac:dyDescent="0.25">
      <c r="A63" s="19" t="s">
        <v>85</v>
      </c>
      <c r="B63" s="64" t="s">
        <v>94</v>
      </c>
      <c r="C63" s="16">
        <f>+SUM(C64:C68)</f>
        <v>13425000</v>
      </c>
    </row>
    <row r="64" spans="1:3" ht="17.25" customHeight="1" x14ac:dyDescent="0.25">
      <c r="A64" s="17" t="s">
        <v>86</v>
      </c>
      <c r="B64" s="65" t="s">
        <v>89</v>
      </c>
      <c r="C64" s="18">
        <v>0</v>
      </c>
    </row>
    <row r="65" spans="1:3" ht="17.25" customHeight="1" x14ac:dyDescent="0.25">
      <c r="A65" s="17" t="s">
        <v>87</v>
      </c>
      <c r="B65" s="65" t="s">
        <v>88</v>
      </c>
      <c r="C65" s="18">
        <v>0</v>
      </c>
    </row>
    <row r="66" spans="1:3" ht="17.25" customHeight="1" x14ac:dyDescent="0.25">
      <c r="A66" s="17" t="s">
        <v>90</v>
      </c>
      <c r="B66" s="65" t="s">
        <v>14</v>
      </c>
      <c r="C66" s="18">
        <v>13425000</v>
      </c>
    </row>
    <row r="67" spans="1:3" ht="17.25" customHeight="1" x14ac:dyDescent="0.25">
      <c r="A67" s="17" t="s">
        <v>91</v>
      </c>
      <c r="B67" s="65" t="s">
        <v>381</v>
      </c>
      <c r="C67" s="18">
        <v>0</v>
      </c>
    </row>
    <row r="68" spans="1:3" ht="17.25" customHeight="1" x14ac:dyDescent="0.25">
      <c r="A68" s="17" t="s">
        <v>92</v>
      </c>
      <c r="B68" s="65" t="s">
        <v>15</v>
      </c>
      <c r="C68" s="18">
        <v>0</v>
      </c>
    </row>
    <row r="69" spans="1:3" ht="17.25" customHeight="1" x14ac:dyDescent="0.25">
      <c r="A69" s="19" t="s">
        <v>95</v>
      </c>
      <c r="B69" s="64" t="s">
        <v>382</v>
      </c>
      <c r="C69" s="16">
        <f>+SUM(C70:C74)</f>
        <v>329250</v>
      </c>
    </row>
    <row r="70" spans="1:3" ht="17.25" customHeight="1" x14ac:dyDescent="0.25">
      <c r="A70" s="17" t="s">
        <v>96</v>
      </c>
      <c r="B70" s="65" t="s">
        <v>16</v>
      </c>
      <c r="C70" s="18">
        <v>0</v>
      </c>
    </row>
    <row r="71" spans="1:3" ht="17.25" customHeight="1" x14ac:dyDescent="0.25">
      <c r="A71" s="17" t="s">
        <v>97</v>
      </c>
      <c r="B71" s="65" t="s">
        <v>17</v>
      </c>
      <c r="C71" s="18">
        <v>0</v>
      </c>
    </row>
    <row r="72" spans="1:3" ht="17.25" customHeight="1" x14ac:dyDescent="0.25">
      <c r="A72" s="17" t="s">
        <v>98</v>
      </c>
      <c r="B72" s="65" t="s">
        <v>18</v>
      </c>
      <c r="C72" s="18">
        <v>0</v>
      </c>
    </row>
    <row r="73" spans="1:3" ht="17.25" customHeight="1" x14ac:dyDescent="0.25">
      <c r="A73" s="17" t="s">
        <v>99</v>
      </c>
      <c r="B73" s="65" t="s">
        <v>101</v>
      </c>
      <c r="C73" s="18">
        <v>329250</v>
      </c>
    </row>
    <row r="74" spans="1:3" ht="17.25" customHeight="1" x14ac:dyDescent="0.25">
      <c r="A74" s="17" t="s">
        <v>100</v>
      </c>
      <c r="B74" s="65" t="s">
        <v>102</v>
      </c>
      <c r="C74" s="18">
        <f>SUM(C75)</f>
        <v>0</v>
      </c>
    </row>
    <row r="75" spans="1:3" ht="17.25" customHeight="1" x14ac:dyDescent="0.25">
      <c r="A75" s="36" t="s">
        <v>426</v>
      </c>
      <c r="B75" s="67" t="s">
        <v>427</v>
      </c>
      <c r="C75" s="35">
        <v>0</v>
      </c>
    </row>
    <row r="76" spans="1:3" ht="17.25" customHeight="1" x14ac:dyDescent="0.25">
      <c r="A76" s="17" t="s">
        <v>104</v>
      </c>
      <c r="B76" s="65" t="s">
        <v>103</v>
      </c>
      <c r="C76" s="18">
        <v>0</v>
      </c>
    </row>
    <row r="77" spans="1:3" ht="17.25" customHeight="1" x14ac:dyDescent="0.25">
      <c r="A77" s="19" t="s">
        <v>105</v>
      </c>
      <c r="B77" s="64" t="s">
        <v>139</v>
      </c>
      <c r="C77" s="16">
        <f>+SUM(C78:C80)</f>
        <v>9170972</v>
      </c>
    </row>
    <row r="78" spans="1:3" ht="17.25" customHeight="1" x14ac:dyDescent="0.25">
      <c r="A78" s="17" t="s">
        <v>106</v>
      </c>
      <c r="B78" s="65" t="s">
        <v>19</v>
      </c>
      <c r="C78" s="18">
        <v>0</v>
      </c>
    </row>
    <row r="79" spans="1:3" ht="17.25" customHeight="1" x14ac:dyDescent="0.25">
      <c r="A79" s="17" t="s">
        <v>107</v>
      </c>
      <c r="B79" s="65" t="s">
        <v>110</v>
      </c>
      <c r="C79" s="18">
        <v>0</v>
      </c>
    </row>
    <row r="80" spans="1:3" ht="17.25" customHeight="1" x14ac:dyDescent="0.25">
      <c r="A80" s="17" t="s">
        <v>108</v>
      </c>
      <c r="B80" s="65" t="s">
        <v>20</v>
      </c>
      <c r="C80" s="18">
        <f>SUM(C81:C81)</f>
        <v>9170972</v>
      </c>
    </row>
    <row r="81" spans="1:3" ht="17.25" customHeight="1" x14ac:dyDescent="0.25">
      <c r="A81" s="36" t="s">
        <v>424</v>
      </c>
      <c r="B81" s="67" t="s">
        <v>425</v>
      </c>
      <c r="C81" s="35">
        <v>9170972</v>
      </c>
    </row>
    <row r="82" spans="1:3" ht="17.25" customHeight="1" x14ac:dyDescent="0.25">
      <c r="A82" s="17" t="s">
        <v>112</v>
      </c>
      <c r="B82" s="65" t="s">
        <v>109</v>
      </c>
      <c r="C82" s="18">
        <v>0</v>
      </c>
    </row>
    <row r="83" spans="1:3" ht="17.25" customHeight="1" x14ac:dyDescent="0.25">
      <c r="A83" s="19" t="s">
        <v>111</v>
      </c>
      <c r="B83" s="64" t="s">
        <v>138</v>
      </c>
      <c r="C83" s="16">
        <f>+C77+C69+C63+C51+C40+C27+C17+C6</f>
        <v>242178370</v>
      </c>
    </row>
    <row r="84" spans="1:3" ht="17.25" customHeight="1" x14ac:dyDescent="0.25">
      <c r="A84" s="19" t="s">
        <v>115</v>
      </c>
      <c r="B84" s="64" t="s">
        <v>132</v>
      </c>
      <c r="C84" s="16">
        <f>+SUM(C85:C87)</f>
        <v>0</v>
      </c>
    </row>
    <row r="85" spans="1:3" ht="17.25" customHeight="1" x14ac:dyDescent="0.25">
      <c r="A85" s="17" t="s">
        <v>134</v>
      </c>
      <c r="B85" s="65" t="s">
        <v>133</v>
      </c>
      <c r="C85" s="18">
        <v>0</v>
      </c>
    </row>
    <row r="86" spans="1:3" ht="17.25" customHeight="1" x14ac:dyDescent="0.25">
      <c r="A86" s="17" t="s">
        <v>135</v>
      </c>
      <c r="B86" s="65" t="s">
        <v>113</v>
      </c>
      <c r="C86" s="18">
        <v>0</v>
      </c>
    </row>
    <row r="87" spans="1:3" ht="17.25" customHeight="1" x14ac:dyDescent="0.25">
      <c r="A87" s="17" t="s">
        <v>136</v>
      </c>
      <c r="B87" s="65" t="s">
        <v>114</v>
      </c>
      <c r="C87" s="18">
        <v>0</v>
      </c>
    </row>
    <row r="88" spans="1:3" s="2" customFormat="1" ht="17.25" customHeight="1" x14ac:dyDescent="0.25">
      <c r="A88" s="19" t="s">
        <v>116</v>
      </c>
      <c r="B88" s="64" t="s">
        <v>137</v>
      </c>
      <c r="C88" s="16">
        <f>SUM(C89:C92)</f>
        <v>0</v>
      </c>
    </row>
    <row r="89" spans="1:3" ht="17.25" customHeight="1" x14ac:dyDescent="0.25">
      <c r="A89" s="17" t="s">
        <v>140</v>
      </c>
      <c r="B89" s="65" t="s">
        <v>142</v>
      </c>
      <c r="C89" s="18">
        <v>0</v>
      </c>
    </row>
    <row r="90" spans="1:3" ht="17.25" customHeight="1" x14ac:dyDescent="0.25">
      <c r="A90" s="17" t="s">
        <v>143</v>
      </c>
      <c r="B90" s="65" t="s">
        <v>141</v>
      </c>
      <c r="C90" s="18">
        <v>0</v>
      </c>
    </row>
    <row r="91" spans="1:3" ht="17.25" customHeight="1" x14ac:dyDescent="0.25">
      <c r="A91" s="17" t="s">
        <v>144</v>
      </c>
      <c r="B91" s="65" t="s">
        <v>145</v>
      </c>
      <c r="C91" s="18">
        <v>0</v>
      </c>
    </row>
    <row r="92" spans="1:3" ht="17.25" customHeight="1" x14ac:dyDescent="0.25">
      <c r="A92" s="17" t="s">
        <v>147</v>
      </c>
      <c r="B92" s="65" t="s">
        <v>146</v>
      </c>
      <c r="C92" s="18">
        <v>0</v>
      </c>
    </row>
    <row r="93" spans="1:3" s="2" customFormat="1" ht="17.25" customHeight="1" x14ac:dyDescent="0.25">
      <c r="A93" s="19" t="s">
        <v>117</v>
      </c>
      <c r="B93" s="64" t="s">
        <v>148</v>
      </c>
      <c r="C93" s="16">
        <f>SUM(C94:C95)</f>
        <v>546751311</v>
      </c>
    </row>
    <row r="94" spans="1:3" ht="17.25" customHeight="1" x14ac:dyDescent="0.25">
      <c r="A94" s="17" t="s">
        <v>149</v>
      </c>
      <c r="B94" s="65" t="s">
        <v>118</v>
      </c>
      <c r="C94" s="18">
        <v>546751311</v>
      </c>
    </row>
    <row r="95" spans="1:3" ht="17.25" customHeight="1" x14ac:dyDescent="0.25">
      <c r="A95" s="17" t="s">
        <v>150</v>
      </c>
      <c r="B95" s="65" t="s">
        <v>120</v>
      </c>
      <c r="C95" s="18">
        <v>0</v>
      </c>
    </row>
    <row r="96" spans="1:3" s="2" customFormat="1" ht="17.25" customHeight="1" x14ac:dyDescent="0.25">
      <c r="A96" s="19" t="s">
        <v>119</v>
      </c>
      <c r="B96" s="64" t="s">
        <v>384</v>
      </c>
      <c r="C96" s="16">
        <f>SUM(C97:C100)</f>
        <v>0</v>
      </c>
    </row>
    <row r="97" spans="1:3" ht="17.25" customHeight="1" x14ac:dyDescent="0.25">
      <c r="A97" s="17" t="s">
        <v>151</v>
      </c>
      <c r="B97" s="65" t="s">
        <v>123</v>
      </c>
      <c r="C97" s="18">
        <v>0</v>
      </c>
    </row>
    <row r="98" spans="1:3" ht="17.25" customHeight="1" x14ac:dyDescent="0.25">
      <c r="A98" s="17" t="s">
        <v>152</v>
      </c>
      <c r="B98" s="65" t="s">
        <v>125</v>
      </c>
      <c r="C98" s="18">
        <v>0</v>
      </c>
    </row>
    <row r="99" spans="1:3" ht="17.25" customHeight="1" x14ac:dyDescent="0.25">
      <c r="A99" s="17" t="s">
        <v>153</v>
      </c>
      <c r="B99" s="65" t="s">
        <v>155</v>
      </c>
      <c r="C99" s="18">
        <v>0</v>
      </c>
    </row>
    <row r="100" spans="1:3" ht="17.25" customHeight="1" x14ac:dyDescent="0.25">
      <c r="A100" s="17" t="s">
        <v>154</v>
      </c>
      <c r="B100" s="65" t="s">
        <v>156</v>
      </c>
      <c r="C100" s="18">
        <v>0</v>
      </c>
    </row>
    <row r="101" spans="1:3" s="2" customFormat="1" ht="17.25" customHeight="1" x14ac:dyDescent="0.25">
      <c r="A101" s="19" t="s">
        <v>121</v>
      </c>
      <c r="B101" s="64" t="s">
        <v>157</v>
      </c>
      <c r="C101" s="16">
        <f>SUM(C102:C105)</f>
        <v>0</v>
      </c>
    </row>
    <row r="102" spans="1:3" ht="17.25" customHeight="1" x14ac:dyDescent="0.25">
      <c r="A102" s="17" t="s">
        <v>159</v>
      </c>
      <c r="B102" s="65" t="s">
        <v>127</v>
      </c>
      <c r="C102" s="18">
        <v>0</v>
      </c>
    </row>
    <row r="103" spans="1:3" ht="17.25" customHeight="1" x14ac:dyDescent="0.25">
      <c r="A103" s="17" t="s">
        <v>160</v>
      </c>
      <c r="B103" s="65" t="s">
        <v>128</v>
      </c>
      <c r="C103" s="18">
        <v>0</v>
      </c>
    </row>
    <row r="104" spans="1:3" ht="17.25" customHeight="1" x14ac:dyDescent="0.25">
      <c r="A104" s="17" t="s">
        <v>161</v>
      </c>
      <c r="B104" s="65" t="s">
        <v>129</v>
      </c>
      <c r="C104" s="18">
        <v>0</v>
      </c>
    </row>
    <row r="105" spans="1:3" ht="17.25" customHeight="1" x14ac:dyDescent="0.25">
      <c r="A105" s="17" t="s">
        <v>162</v>
      </c>
      <c r="B105" s="65" t="s">
        <v>158</v>
      </c>
      <c r="C105" s="18">
        <v>0</v>
      </c>
    </row>
    <row r="106" spans="1:3" s="2" customFormat="1" ht="17.25" customHeight="1" x14ac:dyDescent="0.25">
      <c r="A106" s="19" t="s">
        <v>122</v>
      </c>
      <c r="B106" s="64" t="s">
        <v>131</v>
      </c>
      <c r="C106" s="16">
        <v>0</v>
      </c>
    </row>
    <row r="107" spans="1:3" s="2" customFormat="1" ht="17.25" customHeight="1" x14ac:dyDescent="0.25">
      <c r="A107" s="19" t="s">
        <v>124</v>
      </c>
      <c r="B107" s="64" t="s">
        <v>130</v>
      </c>
      <c r="C107" s="16">
        <v>0</v>
      </c>
    </row>
    <row r="108" spans="1:3" ht="17.25" customHeight="1" x14ac:dyDescent="0.25">
      <c r="A108" s="19">
        <v>17</v>
      </c>
      <c r="B108" s="64" t="s">
        <v>163</v>
      </c>
      <c r="C108" s="16">
        <f>+C84+C88+C93+C96+C101+C106+C107</f>
        <v>546751311</v>
      </c>
    </row>
    <row r="109" spans="1:3" ht="17.25" customHeight="1" x14ac:dyDescent="0.25">
      <c r="A109" s="19" t="s">
        <v>126</v>
      </c>
      <c r="B109" s="64" t="s">
        <v>164</v>
      </c>
      <c r="C109" s="16">
        <f>C83+C93</f>
        <v>788929681</v>
      </c>
    </row>
    <row r="110" spans="1:3" ht="17.25" customHeight="1" x14ac:dyDescent="0.25">
      <c r="A110" s="3"/>
    </row>
    <row r="111" spans="1:3" ht="17.25" customHeight="1" x14ac:dyDescent="0.25">
      <c r="A111" s="3"/>
    </row>
    <row r="112" spans="1:3" ht="17.25" customHeight="1" x14ac:dyDescent="0.25">
      <c r="A112" s="3"/>
    </row>
    <row r="113" spans="1:1" ht="17.25" customHeight="1" x14ac:dyDescent="0.25">
      <c r="A113" s="3"/>
    </row>
    <row r="114" spans="1:1" ht="17.25" customHeight="1" x14ac:dyDescent="0.25">
      <c r="A114" s="3"/>
    </row>
    <row r="115" spans="1:1" ht="17.25" customHeight="1" x14ac:dyDescent="0.25">
      <c r="A115" s="3"/>
    </row>
    <row r="116" spans="1:1" ht="17.25" customHeight="1" x14ac:dyDescent="0.25">
      <c r="A116" s="3"/>
    </row>
    <row r="117" spans="1:1" ht="17.25" customHeight="1" x14ac:dyDescent="0.25">
      <c r="A117" s="3"/>
    </row>
    <row r="118" spans="1:1" ht="17.25" customHeight="1" x14ac:dyDescent="0.25">
      <c r="A118" s="3"/>
    </row>
    <row r="119" spans="1:1" ht="17.25" customHeight="1" x14ac:dyDescent="0.25">
      <c r="A119" s="3"/>
    </row>
    <row r="120" spans="1:1" ht="17.25" customHeight="1" x14ac:dyDescent="0.25">
      <c r="A120" s="3"/>
    </row>
    <row r="121" spans="1:1" ht="17.25" customHeight="1" x14ac:dyDescent="0.25">
      <c r="A121" s="3"/>
    </row>
    <row r="122" spans="1:1" ht="17.25" customHeight="1" x14ac:dyDescent="0.25">
      <c r="A122" s="3"/>
    </row>
    <row r="123" spans="1:1" ht="17.25" customHeight="1" x14ac:dyDescent="0.25">
      <c r="A123" s="3"/>
    </row>
    <row r="124" spans="1:1" ht="17.25" customHeight="1" x14ac:dyDescent="0.25">
      <c r="A124" s="3"/>
    </row>
    <row r="125" spans="1:1" ht="17.25" customHeight="1" x14ac:dyDescent="0.25">
      <c r="A125" s="3"/>
    </row>
    <row r="126" spans="1:1" ht="17.25" customHeight="1" x14ac:dyDescent="0.25">
      <c r="A126" s="3"/>
    </row>
    <row r="127" spans="1:1" ht="17.25" customHeight="1" x14ac:dyDescent="0.25">
      <c r="A127" s="3"/>
    </row>
    <row r="128" spans="1:1" ht="17.25" customHeight="1" x14ac:dyDescent="0.25">
      <c r="A128" s="3"/>
    </row>
    <row r="129" spans="1:1" ht="17.25" customHeight="1" x14ac:dyDescent="0.25">
      <c r="A129" s="3"/>
    </row>
    <row r="130" spans="1:1" ht="17.25" customHeight="1" x14ac:dyDescent="0.25">
      <c r="A130" s="3"/>
    </row>
    <row r="131" spans="1:1" ht="17.25" customHeight="1" x14ac:dyDescent="0.25">
      <c r="A131" s="3"/>
    </row>
    <row r="132" spans="1:1" ht="17.25" customHeight="1" x14ac:dyDescent="0.25">
      <c r="A132" s="3"/>
    </row>
    <row r="133" spans="1:1" ht="17.25" customHeight="1" x14ac:dyDescent="0.25">
      <c r="A133" s="3"/>
    </row>
    <row r="134" spans="1:1" ht="17.25" customHeight="1" x14ac:dyDescent="0.25">
      <c r="A134" s="3"/>
    </row>
    <row r="135" spans="1:1" ht="17.25" customHeight="1" x14ac:dyDescent="0.25">
      <c r="A135" s="3"/>
    </row>
    <row r="136" spans="1:1" ht="17.25" customHeight="1" x14ac:dyDescent="0.25">
      <c r="A136" s="3"/>
    </row>
    <row r="137" spans="1:1" ht="17.25" customHeight="1" x14ac:dyDescent="0.25">
      <c r="A137" s="3"/>
    </row>
    <row r="138" spans="1:1" ht="17.25" customHeight="1" x14ac:dyDescent="0.25">
      <c r="A138" s="3"/>
    </row>
    <row r="139" spans="1:1" ht="17.25" customHeight="1" x14ac:dyDescent="0.25">
      <c r="A139" s="3"/>
    </row>
    <row r="140" spans="1:1" ht="17.25" customHeight="1" x14ac:dyDescent="0.25">
      <c r="A140" s="3"/>
    </row>
    <row r="141" spans="1:1" ht="17.25" customHeight="1" x14ac:dyDescent="0.25">
      <c r="A141" s="3"/>
    </row>
    <row r="142" spans="1:1" ht="17.25" customHeight="1" x14ac:dyDescent="0.25">
      <c r="A142" s="3"/>
    </row>
    <row r="143" spans="1:1" ht="17.25" customHeight="1" x14ac:dyDescent="0.25">
      <c r="A143" s="3"/>
    </row>
    <row r="144" spans="1:1" ht="17.25" customHeight="1" x14ac:dyDescent="0.25">
      <c r="A144" s="3"/>
    </row>
    <row r="145" spans="1:1" ht="17.25" customHeight="1" x14ac:dyDescent="0.25">
      <c r="A145" s="3"/>
    </row>
    <row r="146" spans="1:1" ht="17.25" customHeight="1" x14ac:dyDescent="0.25">
      <c r="A146" s="3"/>
    </row>
    <row r="147" spans="1:1" ht="17.25" customHeight="1" x14ac:dyDescent="0.25">
      <c r="A147" s="3"/>
    </row>
    <row r="148" spans="1:1" ht="17.25" customHeight="1" x14ac:dyDescent="0.25">
      <c r="A148" s="3"/>
    </row>
    <row r="149" spans="1:1" ht="17.25" customHeight="1" x14ac:dyDescent="0.25">
      <c r="A149" s="3"/>
    </row>
    <row r="150" spans="1:1" ht="17.25" customHeight="1" x14ac:dyDescent="0.25">
      <c r="A150" s="3"/>
    </row>
    <row r="151" spans="1:1" ht="17.25" customHeight="1" x14ac:dyDescent="0.25">
      <c r="A151" s="3"/>
    </row>
    <row r="152" spans="1:1" ht="17.25" customHeight="1" x14ac:dyDescent="0.25">
      <c r="A152" s="3"/>
    </row>
    <row r="153" spans="1:1" ht="17.25" customHeight="1" x14ac:dyDescent="0.25">
      <c r="A153" s="3"/>
    </row>
    <row r="154" spans="1:1" ht="17.25" customHeight="1" x14ac:dyDescent="0.25">
      <c r="A154" s="3"/>
    </row>
    <row r="155" spans="1:1" ht="17.25" customHeight="1" x14ac:dyDescent="0.25">
      <c r="A155" s="3"/>
    </row>
    <row r="156" spans="1:1" ht="17.25" customHeight="1" x14ac:dyDescent="0.25">
      <c r="A156" s="3"/>
    </row>
    <row r="157" spans="1:1" ht="17.25" customHeight="1" x14ac:dyDescent="0.25">
      <c r="A157" s="3"/>
    </row>
    <row r="158" spans="1:1" ht="17.25" customHeight="1" x14ac:dyDescent="0.25">
      <c r="A158" s="3"/>
    </row>
    <row r="159" spans="1:1" ht="17.25" customHeight="1" x14ac:dyDescent="0.25">
      <c r="A159" s="3"/>
    </row>
    <row r="160" spans="1:1" ht="17.25" customHeight="1" x14ac:dyDescent="0.25">
      <c r="A160" s="3"/>
    </row>
    <row r="161" spans="1:1" ht="17.25" customHeight="1" x14ac:dyDescent="0.25">
      <c r="A161" s="3"/>
    </row>
    <row r="162" spans="1:1" ht="17.25" customHeight="1" x14ac:dyDescent="0.25">
      <c r="A162" s="3"/>
    </row>
    <row r="163" spans="1:1" ht="17.25" customHeight="1" x14ac:dyDescent="0.25">
      <c r="A163" s="3"/>
    </row>
    <row r="164" spans="1:1" ht="17.25" customHeight="1" x14ac:dyDescent="0.25">
      <c r="A164" s="3"/>
    </row>
    <row r="165" spans="1:1" ht="17.25" customHeight="1" x14ac:dyDescent="0.25">
      <c r="A165" s="3"/>
    </row>
    <row r="166" spans="1:1" ht="17.25" customHeight="1" x14ac:dyDescent="0.25">
      <c r="A166" s="3"/>
    </row>
    <row r="167" spans="1:1" ht="17.25" customHeight="1" x14ac:dyDescent="0.25">
      <c r="A167" s="3"/>
    </row>
    <row r="168" spans="1:1" ht="17.25" customHeight="1" x14ac:dyDescent="0.25">
      <c r="A168" s="3"/>
    </row>
    <row r="169" spans="1:1" ht="17.25" customHeight="1" x14ac:dyDescent="0.25">
      <c r="A169" s="3"/>
    </row>
    <row r="170" spans="1:1" ht="17.25" customHeight="1" x14ac:dyDescent="0.25">
      <c r="A170" s="3"/>
    </row>
    <row r="171" spans="1:1" ht="17.25" customHeight="1" x14ac:dyDescent="0.25">
      <c r="A171" s="3"/>
    </row>
    <row r="172" spans="1:1" ht="17.25" customHeight="1" x14ac:dyDescent="0.25">
      <c r="A172" s="3"/>
    </row>
    <row r="173" spans="1:1" ht="17.25" customHeight="1" x14ac:dyDescent="0.25">
      <c r="A173" s="3"/>
    </row>
    <row r="174" spans="1:1" ht="17.25" customHeight="1" x14ac:dyDescent="0.25">
      <c r="A174" s="3"/>
    </row>
    <row r="175" spans="1:1" ht="17.25" customHeight="1" x14ac:dyDescent="0.25">
      <c r="A175" s="3"/>
    </row>
    <row r="176" spans="1:1" ht="17.25" customHeight="1" x14ac:dyDescent="0.25">
      <c r="A176" s="3"/>
    </row>
    <row r="177" spans="1:1" ht="17.25" customHeight="1" x14ac:dyDescent="0.25">
      <c r="A177" s="3"/>
    </row>
    <row r="178" spans="1:1" ht="17.25" customHeight="1" x14ac:dyDescent="0.25">
      <c r="A178" s="3"/>
    </row>
    <row r="179" spans="1:1" ht="17.25" customHeight="1" x14ac:dyDescent="0.25">
      <c r="A179" s="3"/>
    </row>
    <row r="180" spans="1:1" ht="17.25" customHeight="1" x14ac:dyDescent="0.25">
      <c r="A180" s="3"/>
    </row>
    <row r="181" spans="1:1" ht="17.25" customHeight="1" x14ac:dyDescent="0.25">
      <c r="A181" s="3"/>
    </row>
    <row r="182" spans="1:1" ht="17.25" customHeight="1" x14ac:dyDescent="0.25">
      <c r="A182" s="3"/>
    </row>
    <row r="183" spans="1:1" ht="17.25" customHeight="1" x14ac:dyDescent="0.25">
      <c r="A183" s="3"/>
    </row>
    <row r="184" spans="1:1" ht="17.25" customHeight="1" x14ac:dyDescent="0.25">
      <c r="A184" s="3"/>
    </row>
    <row r="185" spans="1:1" ht="17.25" customHeight="1" x14ac:dyDescent="0.25">
      <c r="A185" s="3"/>
    </row>
    <row r="186" spans="1:1" ht="17.25" customHeight="1" x14ac:dyDescent="0.25">
      <c r="A186" s="3"/>
    </row>
    <row r="187" spans="1:1" ht="17.25" customHeight="1" x14ac:dyDescent="0.25">
      <c r="A187" s="3"/>
    </row>
    <row r="188" spans="1:1" ht="17.25" customHeight="1" x14ac:dyDescent="0.25">
      <c r="A188" s="3"/>
    </row>
    <row r="189" spans="1:1" ht="17.25" customHeight="1" x14ac:dyDescent="0.25">
      <c r="A189" s="3"/>
    </row>
    <row r="190" spans="1:1" ht="17.25" customHeight="1" x14ac:dyDescent="0.25">
      <c r="A190" s="3"/>
    </row>
    <row r="191" spans="1:1" ht="17.25" customHeight="1" x14ac:dyDescent="0.25">
      <c r="A191" s="3"/>
    </row>
    <row r="192" spans="1:1" ht="17.25" customHeight="1" x14ac:dyDescent="0.25">
      <c r="A192" s="3"/>
    </row>
    <row r="193" spans="1:1" ht="17.25" customHeight="1" x14ac:dyDescent="0.25">
      <c r="A193" s="3"/>
    </row>
    <row r="194" spans="1:1" ht="17.25" customHeight="1" x14ac:dyDescent="0.25">
      <c r="A194" s="3"/>
    </row>
    <row r="195" spans="1:1" ht="17.25" customHeight="1" x14ac:dyDescent="0.25">
      <c r="A195" s="3"/>
    </row>
    <row r="196" spans="1:1" ht="17.25" customHeight="1" x14ac:dyDescent="0.25">
      <c r="A196" s="3"/>
    </row>
    <row r="197" spans="1:1" ht="17.25" customHeight="1" x14ac:dyDescent="0.25">
      <c r="A197" s="3"/>
    </row>
    <row r="198" spans="1:1" ht="17.25" customHeight="1" x14ac:dyDescent="0.25">
      <c r="A198" s="3"/>
    </row>
    <row r="199" spans="1:1" ht="17.25" customHeight="1" x14ac:dyDescent="0.25">
      <c r="A199" s="3"/>
    </row>
    <row r="200" spans="1:1" ht="17.25" customHeight="1" x14ac:dyDescent="0.25">
      <c r="A200" s="3"/>
    </row>
    <row r="201" spans="1:1" ht="17.25" customHeight="1" x14ac:dyDescent="0.25">
      <c r="A201" s="3"/>
    </row>
    <row r="202" spans="1:1" ht="17.25" customHeight="1" x14ac:dyDescent="0.25">
      <c r="A202" s="3"/>
    </row>
    <row r="203" spans="1:1" ht="17.25" customHeight="1" x14ac:dyDescent="0.25">
      <c r="A203" s="3"/>
    </row>
    <row r="204" spans="1:1" ht="17.25" customHeight="1" x14ac:dyDescent="0.25">
      <c r="A204" s="3"/>
    </row>
    <row r="205" spans="1:1" ht="17.25" customHeight="1" x14ac:dyDescent="0.25">
      <c r="A205" s="3"/>
    </row>
    <row r="206" spans="1:1" ht="17.25" customHeight="1" x14ac:dyDescent="0.25">
      <c r="A206" s="3"/>
    </row>
    <row r="207" spans="1:1" ht="17.25" customHeight="1" x14ac:dyDescent="0.25">
      <c r="A207" s="3"/>
    </row>
    <row r="208" spans="1:1" ht="17.25" customHeight="1" x14ac:dyDescent="0.25">
      <c r="A208" s="3"/>
    </row>
    <row r="209" spans="1:1" ht="17.25" customHeight="1" x14ac:dyDescent="0.25">
      <c r="A209" s="3"/>
    </row>
    <row r="210" spans="1:1" ht="17.25" customHeight="1" x14ac:dyDescent="0.25">
      <c r="A210" s="3"/>
    </row>
    <row r="211" spans="1:1" ht="17.25" customHeight="1" x14ac:dyDescent="0.25">
      <c r="A211" s="3"/>
    </row>
    <row r="212" spans="1:1" ht="17.25" customHeight="1" x14ac:dyDescent="0.25">
      <c r="A212" s="3"/>
    </row>
    <row r="213" spans="1:1" ht="17.25" customHeight="1" x14ac:dyDescent="0.25">
      <c r="A213" s="3"/>
    </row>
    <row r="214" spans="1:1" ht="17.25" customHeight="1" x14ac:dyDescent="0.25">
      <c r="A214" s="3"/>
    </row>
    <row r="215" spans="1:1" ht="17.25" customHeight="1" x14ac:dyDescent="0.25">
      <c r="A215" s="3"/>
    </row>
    <row r="216" spans="1:1" ht="17.25" customHeight="1" x14ac:dyDescent="0.25">
      <c r="A216" s="3"/>
    </row>
    <row r="217" spans="1:1" ht="17.25" customHeight="1" x14ac:dyDescent="0.25">
      <c r="A217" s="3"/>
    </row>
    <row r="218" spans="1:1" ht="17.25" customHeight="1" x14ac:dyDescent="0.25">
      <c r="A218" s="3"/>
    </row>
    <row r="219" spans="1:1" ht="17.25" customHeight="1" x14ac:dyDescent="0.25">
      <c r="A219" s="3"/>
    </row>
  </sheetData>
  <mergeCells count="4">
    <mergeCell ref="A1:C1"/>
    <mergeCell ref="A2:C2"/>
    <mergeCell ref="A3:C3"/>
    <mergeCell ref="A4:C4"/>
  </mergeCells>
  <phoneticPr fontId="11" type="noConversion"/>
  <pageMargins left="0.39370078740157483" right="0.39370078740157483" top="0.74803149606299213" bottom="0.74803149606299213" header="0.31496062992125984" footer="0.31496062992125984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434"/>
  <sheetViews>
    <sheetView topLeftCell="A16" workbookViewId="0">
      <selection activeCell="C20" sqref="C20"/>
    </sheetView>
  </sheetViews>
  <sheetFormatPr defaultRowHeight="16.5" customHeight="1" x14ac:dyDescent="0.25"/>
  <cols>
    <col min="1" max="1" width="10.140625" bestFit="1" customWidth="1"/>
    <col min="2" max="2" width="99.140625" bestFit="1" customWidth="1"/>
    <col min="3" max="3" width="14.7109375" style="4" bestFit="1" customWidth="1"/>
  </cols>
  <sheetData>
    <row r="1" spans="1:3" ht="16.5" customHeight="1" x14ac:dyDescent="0.25">
      <c r="A1" s="44" t="s">
        <v>443</v>
      </c>
      <c r="B1" s="44"/>
      <c r="C1" s="44"/>
    </row>
    <row r="2" spans="1:3" ht="16.5" customHeight="1" x14ac:dyDescent="0.25">
      <c r="A2" s="44" t="s">
        <v>365</v>
      </c>
      <c r="B2" s="45"/>
      <c r="C2" s="45"/>
    </row>
    <row r="3" spans="1:3" ht="16.5" customHeight="1" x14ac:dyDescent="0.25">
      <c r="A3" s="48" t="s">
        <v>442</v>
      </c>
      <c r="B3" s="49"/>
      <c r="C3" s="49"/>
    </row>
    <row r="4" spans="1:3" ht="16.5" customHeight="1" x14ac:dyDescent="0.25">
      <c r="A4" s="47" t="s">
        <v>363</v>
      </c>
      <c r="B4" s="47"/>
      <c r="C4" s="47"/>
    </row>
    <row r="5" spans="1:3" ht="16.5" customHeight="1" x14ac:dyDescent="0.25">
      <c r="A5" s="20"/>
      <c r="B5" s="20"/>
      <c r="C5" s="33" t="s">
        <v>434</v>
      </c>
    </row>
    <row r="6" spans="1:3" ht="16.5" customHeight="1" x14ac:dyDescent="0.25">
      <c r="A6" s="9">
        <v>1</v>
      </c>
      <c r="B6" s="9" t="s">
        <v>219</v>
      </c>
      <c r="C6" s="30">
        <f>+C7+C26+C27+C47+C56</f>
        <v>169272549</v>
      </c>
    </row>
    <row r="7" spans="1:3" s="2" customFormat="1" ht="16.5" customHeight="1" x14ac:dyDescent="0.25">
      <c r="A7" s="11" t="s">
        <v>21</v>
      </c>
      <c r="B7" s="8" t="s">
        <v>220</v>
      </c>
      <c r="C7" s="16">
        <f>+C21+C25</f>
        <v>44854772</v>
      </c>
    </row>
    <row r="8" spans="1:3" ht="16.5" customHeight="1" x14ac:dyDescent="0.25">
      <c r="A8" s="12" t="s">
        <v>221</v>
      </c>
      <c r="B8" s="13" t="s">
        <v>165</v>
      </c>
      <c r="C8" s="18">
        <v>27241628</v>
      </c>
    </row>
    <row r="9" spans="1:3" ht="16.5" customHeight="1" x14ac:dyDescent="0.25">
      <c r="A9" s="12" t="s">
        <v>222</v>
      </c>
      <c r="B9" s="13" t="s">
        <v>166</v>
      </c>
      <c r="C9" s="18">
        <v>0</v>
      </c>
    </row>
    <row r="10" spans="1:3" ht="16.5" customHeight="1" x14ac:dyDescent="0.25">
      <c r="A10" s="12" t="s">
        <v>223</v>
      </c>
      <c r="B10" s="13" t="s">
        <v>167</v>
      </c>
      <c r="C10" s="18">
        <v>3469356</v>
      </c>
    </row>
    <row r="11" spans="1:3" ht="16.5" customHeight="1" x14ac:dyDescent="0.25">
      <c r="A11" s="12" t="s">
        <v>224</v>
      </c>
      <c r="B11" s="13" t="s">
        <v>168</v>
      </c>
      <c r="C11" s="18">
        <v>0</v>
      </c>
    </row>
    <row r="12" spans="1:3" ht="16.5" customHeight="1" x14ac:dyDescent="0.25">
      <c r="A12" s="12" t="s">
        <v>225</v>
      </c>
      <c r="B12" s="13" t="s">
        <v>169</v>
      </c>
      <c r="C12" s="18">
        <v>0</v>
      </c>
    </row>
    <row r="13" spans="1:3" ht="16.5" customHeight="1" x14ac:dyDescent="0.25">
      <c r="A13" s="12" t="s">
        <v>226</v>
      </c>
      <c r="B13" s="13" t="s">
        <v>170</v>
      </c>
      <c r="C13" s="18">
        <v>2035388</v>
      </c>
    </row>
    <row r="14" spans="1:3" ht="16.5" customHeight="1" x14ac:dyDescent="0.25">
      <c r="A14" s="12" t="s">
        <v>227</v>
      </c>
      <c r="B14" s="13" t="s">
        <v>171</v>
      </c>
      <c r="C14" s="18">
        <v>0</v>
      </c>
    </row>
    <row r="15" spans="1:3" ht="16.5" customHeight="1" x14ac:dyDescent="0.25">
      <c r="A15" s="12" t="s">
        <v>228</v>
      </c>
      <c r="B15" s="13" t="s">
        <v>172</v>
      </c>
      <c r="C15" s="18">
        <v>0</v>
      </c>
    </row>
    <row r="16" spans="1:3" ht="16.5" customHeight="1" x14ac:dyDescent="0.25">
      <c r="A16" s="12" t="s">
        <v>229</v>
      </c>
      <c r="B16" s="13" t="s">
        <v>173</v>
      </c>
      <c r="C16" s="18">
        <v>0</v>
      </c>
    </row>
    <row r="17" spans="1:3" ht="16.5" customHeight="1" x14ac:dyDescent="0.25">
      <c r="A17" s="12" t="s">
        <v>230</v>
      </c>
      <c r="B17" s="13" t="s">
        <v>174</v>
      </c>
      <c r="C17" s="18">
        <v>0</v>
      </c>
    </row>
    <row r="18" spans="1:3" ht="16.5" customHeight="1" x14ac:dyDescent="0.25">
      <c r="A18" s="12" t="s">
        <v>231</v>
      </c>
      <c r="B18" s="13" t="s">
        <v>175</v>
      </c>
      <c r="C18" s="18">
        <v>0</v>
      </c>
    </row>
    <row r="19" spans="1:3" ht="16.5" customHeight="1" x14ac:dyDescent="0.25">
      <c r="A19" s="12" t="s">
        <v>232</v>
      </c>
      <c r="B19" s="13" t="s">
        <v>176</v>
      </c>
      <c r="C19" s="18">
        <v>0</v>
      </c>
    </row>
    <row r="20" spans="1:3" ht="16.5" customHeight="1" x14ac:dyDescent="0.25">
      <c r="A20" s="12" t="s">
        <v>233</v>
      </c>
      <c r="B20" s="13" t="s">
        <v>370</v>
      </c>
      <c r="C20" s="18">
        <v>600000</v>
      </c>
    </row>
    <row r="21" spans="1:3" s="2" customFormat="1" ht="16.5" customHeight="1" x14ac:dyDescent="0.25">
      <c r="A21" s="14" t="s">
        <v>234</v>
      </c>
      <c r="B21" s="9" t="s">
        <v>371</v>
      </c>
      <c r="C21" s="31">
        <f>SUM(C8:C20)</f>
        <v>33346372</v>
      </c>
    </row>
    <row r="22" spans="1:3" ht="16.5" customHeight="1" x14ac:dyDescent="0.25">
      <c r="A22" s="12" t="s">
        <v>235</v>
      </c>
      <c r="B22" s="13" t="s">
        <v>177</v>
      </c>
      <c r="C22" s="18">
        <v>9968400</v>
      </c>
    </row>
    <row r="23" spans="1:3" ht="16.5" customHeight="1" x14ac:dyDescent="0.25">
      <c r="A23" s="12" t="s">
        <v>236</v>
      </c>
      <c r="B23" s="13" t="s">
        <v>178</v>
      </c>
      <c r="C23" s="18">
        <v>540000</v>
      </c>
    </row>
    <row r="24" spans="1:3" ht="16.5" customHeight="1" x14ac:dyDescent="0.25">
      <c r="A24" s="12" t="s">
        <v>237</v>
      </c>
      <c r="B24" s="13" t="s">
        <v>179</v>
      </c>
      <c r="C24" s="18">
        <v>1000000</v>
      </c>
    </row>
    <row r="25" spans="1:3" s="2" customFormat="1" ht="16.5" customHeight="1" x14ac:dyDescent="0.25">
      <c r="A25" s="14" t="s">
        <v>238</v>
      </c>
      <c r="B25" s="9" t="s">
        <v>372</v>
      </c>
      <c r="C25" s="31">
        <f>SUM(C22:C24)</f>
        <v>11508400</v>
      </c>
    </row>
    <row r="26" spans="1:3" ht="16.5" customHeight="1" x14ac:dyDescent="0.25">
      <c r="A26" s="14" t="s">
        <v>22</v>
      </c>
      <c r="B26" s="9" t="s">
        <v>239</v>
      </c>
      <c r="C26" s="16">
        <v>5119320</v>
      </c>
    </row>
    <row r="27" spans="1:3" s="2" customFormat="1" ht="16.5" customHeight="1" x14ac:dyDescent="0.25">
      <c r="A27" s="14" t="s">
        <v>23</v>
      </c>
      <c r="B27" s="9" t="s">
        <v>240</v>
      </c>
      <c r="C27" s="16">
        <f>SUM(C28:C46)</f>
        <v>80562500</v>
      </c>
    </row>
    <row r="28" spans="1:3" ht="16.5" customHeight="1" x14ac:dyDescent="0.25">
      <c r="A28" s="12" t="s">
        <v>241</v>
      </c>
      <c r="B28" s="13" t="s">
        <v>180</v>
      </c>
      <c r="C28" s="18">
        <v>100000</v>
      </c>
    </row>
    <row r="29" spans="1:3" ht="16.5" customHeight="1" x14ac:dyDescent="0.25">
      <c r="A29" s="12" t="s">
        <v>242</v>
      </c>
      <c r="B29" s="13" t="s">
        <v>181</v>
      </c>
      <c r="C29" s="18">
        <v>7000000</v>
      </c>
    </row>
    <row r="30" spans="1:3" ht="16.5" customHeight="1" x14ac:dyDescent="0.25">
      <c r="A30" s="12" t="s">
        <v>243</v>
      </c>
      <c r="B30" s="13" t="s">
        <v>182</v>
      </c>
      <c r="C30" s="18">
        <v>0</v>
      </c>
    </row>
    <row r="31" spans="1:3" ht="16.5" customHeight="1" x14ac:dyDescent="0.25">
      <c r="A31" s="12" t="s">
        <v>244</v>
      </c>
      <c r="B31" s="13" t="s">
        <v>183</v>
      </c>
      <c r="C31" s="18">
        <v>2200000</v>
      </c>
    </row>
    <row r="32" spans="1:3" ht="16.5" customHeight="1" x14ac:dyDescent="0.25">
      <c r="A32" s="12" t="s">
        <v>245</v>
      </c>
      <c r="B32" s="13" t="s">
        <v>184</v>
      </c>
      <c r="C32" s="18">
        <v>600000</v>
      </c>
    </row>
    <row r="33" spans="1:3" ht="16.5" customHeight="1" x14ac:dyDescent="0.25">
      <c r="A33" s="12" t="s">
        <v>246</v>
      </c>
      <c r="B33" s="13" t="s">
        <v>185</v>
      </c>
      <c r="C33" s="18">
        <v>7000000</v>
      </c>
    </row>
    <row r="34" spans="1:3" ht="16.5" customHeight="1" x14ac:dyDescent="0.25">
      <c r="A34" s="12" t="s">
        <v>247</v>
      </c>
      <c r="B34" s="13" t="s">
        <v>186</v>
      </c>
      <c r="C34" s="18">
        <v>300000</v>
      </c>
    </row>
    <row r="35" spans="1:3" ht="16.5" customHeight="1" x14ac:dyDescent="0.25">
      <c r="A35" s="12" t="s">
        <v>248</v>
      </c>
      <c r="B35" s="13" t="s">
        <v>255</v>
      </c>
      <c r="C35" s="18">
        <v>770000</v>
      </c>
    </row>
    <row r="36" spans="1:3" ht="16.5" customHeight="1" x14ac:dyDescent="0.25">
      <c r="A36" s="12" t="s">
        <v>249</v>
      </c>
      <c r="B36" s="13" t="s">
        <v>187</v>
      </c>
      <c r="C36" s="18">
        <v>4438000</v>
      </c>
    </row>
    <row r="37" spans="1:3" ht="16.5" customHeight="1" x14ac:dyDescent="0.25">
      <c r="A37" s="12" t="s">
        <v>250</v>
      </c>
      <c r="B37" s="13" t="s">
        <v>256</v>
      </c>
      <c r="C37" s="18">
        <v>720000</v>
      </c>
    </row>
    <row r="38" spans="1:3" ht="16.5" customHeight="1" x14ac:dyDescent="0.25">
      <c r="A38" s="12" t="s">
        <v>251</v>
      </c>
      <c r="B38" s="13" t="s">
        <v>188</v>
      </c>
      <c r="C38" s="18">
        <v>24131500</v>
      </c>
    </row>
    <row r="39" spans="1:3" ht="16.5" customHeight="1" x14ac:dyDescent="0.25">
      <c r="A39" s="12" t="s">
        <v>252</v>
      </c>
      <c r="B39" s="13" t="s">
        <v>257</v>
      </c>
      <c r="C39" s="18">
        <v>10675000</v>
      </c>
    </row>
    <row r="40" spans="1:3" ht="16.5" customHeight="1" x14ac:dyDescent="0.25">
      <c r="A40" s="12" t="s">
        <v>253</v>
      </c>
      <c r="B40" s="13" t="s">
        <v>189</v>
      </c>
      <c r="C40" s="18">
        <v>400000</v>
      </c>
    </row>
    <row r="41" spans="1:3" ht="16.5" customHeight="1" x14ac:dyDescent="0.25">
      <c r="A41" s="12" t="s">
        <v>254</v>
      </c>
      <c r="B41" s="13" t="s">
        <v>190</v>
      </c>
      <c r="C41" s="18">
        <v>400000</v>
      </c>
    </row>
    <row r="42" spans="1:3" ht="16.5" customHeight="1" x14ac:dyDescent="0.25">
      <c r="A42" s="12" t="s">
        <v>258</v>
      </c>
      <c r="B42" s="13" t="s">
        <v>191</v>
      </c>
      <c r="C42" s="18">
        <v>13447000</v>
      </c>
    </row>
    <row r="43" spans="1:3" ht="16.5" customHeight="1" x14ac:dyDescent="0.25">
      <c r="A43" s="12" t="s">
        <v>259</v>
      </c>
      <c r="B43" s="13" t="s">
        <v>192</v>
      </c>
      <c r="C43" s="18">
        <v>7396000</v>
      </c>
    </row>
    <row r="44" spans="1:3" ht="16.5" customHeight="1" x14ac:dyDescent="0.25">
      <c r="A44" s="12" t="s">
        <v>260</v>
      </c>
      <c r="B44" s="13" t="s">
        <v>263</v>
      </c>
      <c r="C44" s="18">
        <v>100000</v>
      </c>
    </row>
    <row r="45" spans="1:3" ht="16.5" customHeight="1" x14ac:dyDescent="0.25">
      <c r="A45" s="12" t="s">
        <v>261</v>
      </c>
      <c r="B45" s="13" t="s">
        <v>264</v>
      </c>
      <c r="C45" s="18">
        <v>0</v>
      </c>
    </row>
    <row r="46" spans="1:3" ht="16.5" customHeight="1" x14ac:dyDescent="0.25">
      <c r="A46" s="12" t="s">
        <v>262</v>
      </c>
      <c r="B46" s="13" t="s">
        <v>193</v>
      </c>
      <c r="C46" s="18">
        <v>885000</v>
      </c>
    </row>
    <row r="47" spans="1:3" s="2" customFormat="1" ht="16.5" customHeight="1" x14ac:dyDescent="0.25">
      <c r="A47" s="14" t="s">
        <v>24</v>
      </c>
      <c r="B47" s="9" t="s">
        <v>265</v>
      </c>
      <c r="C47" s="16">
        <f>SUM(C48:C55)</f>
        <v>90000</v>
      </c>
    </row>
    <row r="48" spans="1:3" ht="16.5" customHeight="1" x14ac:dyDescent="0.25">
      <c r="A48" s="12" t="s">
        <v>266</v>
      </c>
      <c r="B48" s="13" t="s">
        <v>194</v>
      </c>
      <c r="C48" s="18">
        <v>0</v>
      </c>
    </row>
    <row r="49" spans="1:3" ht="16.5" customHeight="1" x14ac:dyDescent="0.25">
      <c r="A49" s="12" t="s">
        <v>267</v>
      </c>
      <c r="B49" s="13" t="s">
        <v>385</v>
      </c>
      <c r="C49" s="18">
        <v>0</v>
      </c>
    </row>
    <row r="50" spans="1:3" ht="16.5" customHeight="1" x14ac:dyDescent="0.25">
      <c r="A50" s="12" t="s">
        <v>268</v>
      </c>
      <c r="B50" s="13" t="s">
        <v>195</v>
      </c>
      <c r="C50" s="18">
        <v>0</v>
      </c>
    </row>
    <row r="51" spans="1:3" ht="16.5" customHeight="1" x14ac:dyDescent="0.25">
      <c r="A51" s="12" t="s">
        <v>269</v>
      </c>
      <c r="B51" s="13" t="s">
        <v>278</v>
      </c>
      <c r="C51" s="18">
        <v>0</v>
      </c>
    </row>
    <row r="52" spans="1:3" ht="16.5" customHeight="1" x14ac:dyDescent="0.25">
      <c r="A52" s="12" t="s">
        <v>270</v>
      </c>
      <c r="B52" s="13" t="s">
        <v>277</v>
      </c>
      <c r="C52" s="18">
        <v>0</v>
      </c>
    </row>
    <row r="53" spans="1:3" ht="16.5" customHeight="1" x14ac:dyDescent="0.25">
      <c r="A53" s="12" t="s">
        <v>271</v>
      </c>
      <c r="B53" s="13" t="s">
        <v>276</v>
      </c>
      <c r="C53" s="18">
        <v>0</v>
      </c>
    </row>
    <row r="54" spans="1:3" ht="16.5" customHeight="1" x14ac:dyDescent="0.25">
      <c r="A54" s="12" t="s">
        <v>272</v>
      </c>
      <c r="B54" s="13" t="s">
        <v>275</v>
      </c>
      <c r="C54" s="18">
        <v>0</v>
      </c>
    </row>
    <row r="55" spans="1:3" ht="16.5" customHeight="1" x14ac:dyDescent="0.25">
      <c r="A55" s="12" t="s">
        <v>273</v>
      </c>
      <c r="B55" s="13" t="s">
        <v>274</v>
      </c>
      <c r="C55" s="18">
        <v>90000</v>
      </c>
    </row>
    <row r="56" spans="1:3" ht="16.5" customHeight="1" x14ac:dyDescent="0.25">
      <c r="A56" s="12" t="s">
        <v>25</v>
      </c>
      <c r="B56" s="9" t="s">
        <v>279</v>
      </c>
      <c r="C56" s="16">
        <f>SUM(C57:C65)+SUM(C68:C73)+C83</f>
        <v>38645957</v>
      </c>
    </row>
    <row r="57" spans="1:3" ht="16.5" customHeight="1" x14ac:dyDescent="0.25">
      <c r="A57" s="12" t="s">
        <v>281</v>
      </c>
      <c r="B57" s="13" t="s">
        <v>280</v>
      </c>
      <c r="C57" s="18">
        <v>0</v>
      </c>
    </row>
    <row r="58" spans="1:3" ht="16.5" customHeight="1" x14ac:dyDescent="0.25">
      <c r="A58" s="12" t="s">
        <v>282</v>
      </c>
      <c r="B58" s="13" t="s">
        <v>196</v>
      </c>
      <c r="C58" s="18">
        <v>0</v>
      </c>
    </row>
    <row r="59" spans="1:3" ht="16.5" customHeight="1" x14ac:dyDescent="0.25">
      <c r="A59" s="12" t="s">
        <v>283</v>
      </c>
      <c r="B59" s="13" t="s">
        <v>197</v>
      </c>
      <c r="C59" s="18">
        <v>0</v>
      </c>
    </row>
    <row r="60" spans="1:3" ht="16.5" customHeight="1" x14ac:dyDescent="0.25">
      <c r="A60" s="12" t="s">
        <v>284</v>
      </c>
      <c r="B60" s="13" t="s">
        <v>198</v>
      </c>
      <c r="C60" s="18">
        <v>0</v>
      </c>
    </row>
    <row r="61" spans="1:3" ht="16.5" customHeight="1" x14ac:dyDescent="0.25">
      <c r="A61" s="12" t="s">
        <v>285</v>
      </c>
      <c r="B61" s="13" t="s">
        <v>373</v>
      </c>
      <c r="C61" s="18">
        <v>0</v>
      </c>
    </row>
    <row r="62" spans="1:3" ht="16.5" customHeight="1" x14ac:dyDescent="0.25">
      <c r="A62" s="12" t="s">
        <v>286</v>
      </c>
      <c r="B62" s="13" t="s">
        <v>199</v>
      </c>
      <c r="C62" s="18">
        <v>0</v>
      </c>
    </row>
    <row r="63" spans="1:3" ht="16.5" customHeight="1" x14ac:dyDescent="0.25">
      <c r="A63" s="12" t="s">
        <v>287</v>
      </c>
      <c r="B63" s="13" t="s">
        <v>374</v>
      </c>
      <c r="C63" s="18">
        <v>0</v>
      </c>
    </row>
    <row r="64" spans="1:3" ht="16.5" customHeight="1" x14ac:dyDescent="0.25">
      <c r="A64" s="12" t="s">
        <v>288</v>
      </c>
      <c r="B64" s="13" t="s">
        <v>375</v>
      </c>
      <c r="C64" s="18">
        <v>0</v>
      </c>
    </row>
    <row r="65" spans="1:3" ht="16.5" customHeight="1" x14ac:dyDescent="0.25">
      <c r="A65" s="12" t="s">
        <v>289</v>
      </c>
      <c r="B65" s="13" t="s">
        <v>376</v>
      </c>
      <c r="C65" s="18">
        <f>SUM(C66:C67)</f>
        <v>19885899</v>
      </c>
    </row>
    <row r="66" spans="1:3" ht="16.5" customHeight="1" x14ac:dyDescent="0.25">
      <c r="A66" s="57" t="s">
        <v>458</v>
      </c>
      <c r="B66" s="55" t="s">
        <v>460</v>
      </c>
      <c r="C66" s="56">
        <v>14694758</v>
      </c>
    </row>
    <row r="67" spans="1:3" ht="16.5" customHeight="1" x14ac:dyDescent="0.25">
      <c r="A67" s="57" t="s">
        <v>459</v>
      </c>
      <c r="B67" s="55" t="s">
        <v>461</v>
      </c>
      <c r="C67" s="56">
        <v>5191141</v>
      </c>
    </row>
    <row r="68" spans="1:3" ht="16.5" customHeight="1" x14ac:dyDescent="0.25">
      <c r="A68" s="12" t="s">
        <v>290</v>
      </c>
      <c r="B68" s="13" t="s">
        <v>377</v>
      </c>
      <c r="C68" s="18">
        <v>0</v>
      </c>
    </row>
    <row r="69" spans="1:3" ht="16.5" customHeight="1" x14ac:dyDescent="0.25">
      <c r="A69" s="12" t="s">
        <v>291</v>
      </c>
      <c r="B69" s="13" t="s">
        <v>378</v>
      </c>
      <c r="C69" s="18">
        <v>0</v>
      </c>
    </row>
    <row r="70" spans="1:3" ht="16.5" customHeight="1" x14ac:dyDescent="0.25">
      <c r="A70" s="12" t="s">
        <v>292</v>
      </c>
      <c r="B70" s="13" t="s">
        <v>200</v>
      </c>
      <c r="C70" s="18">
        <v>0</v>
      </c>
    </row>
    <row r="71" spans="1:3" ht="16.5" customHeight="1" x14ac:dyDescent="0.25">
      <c r="A71" s="12" t="s">
        <v>293</v>
      </c>
      <c r="B71" s="13" t="s">
        <v>201</v>
      </c>
      <c r="C71" s="18">
        <v>0</v>
      </c>
    </row>
    <row r="72" spans="1:3" ht="16.5" customHeight="1" x14ac:dyDescent="0.25">
      <c r="A72" s="12" t="s">
        <v>294</v>
      </c>
      <c r="B72" s="13" t="s">
        <v>202</v>
      </c>
      <c r="C72" s="18">
        <v>0</v>
      </c>
    </row>
    <row r="73" spans="1:3" ht="16.5" customHeight="1" x14ac:dyDescent="0.25">
      <c r="A73" s="12" t="s">
        <v>295</v>
      </c>
      <c r="B73" s="13" t="s">
        <v>379</v>
      </c>
      <c r="C73" s="18">
        <f>SUM(C74:C82)</f>
        <v>6500000</v>
      </c>
    </row>
    <row r="74" spans="1:3" ht="16.5" customHeight="1" x14ac:dyDescent="0.25">
      <c r="A74" s="57" t="s">
        <v>462</v>
      </c>
      <c r="B74" s="55" t="s">
        <v>466</v>
      </c>
      <c r="C74" s="56">
        <v>100000</v>
      </c>
    </row>
    <row r="75" spans="1:3" ht="16.5" customHeight="1" x14ac:dyDescent="0.25">
      <c r="A75" s="57" t="s">
        <v>463</v>
      </c>
      <c r="B75" s="55" t="s">
        <v>467</v>
      </c>
      <c r="C75" s="56">
        <v>500000</v>
      </c>
    </row>
    <row r="76" spans="1:3" ht="16.5" customHeight="1" x14ac:dyDescent="0.25">
      <c r="A76" s="57" t="s">
        <v>464</v>
      </c>
      <c r="B76" s="55" t="s">
        <v>471</v>
      </c>
      <c r="C76" s="56">
        <v>150000</v>
      </c>
    </row>
    <row r="77" spans="1:3" ht="16.5" customHeight="1" x14ac:dyDescent="0.25">
      <c r="A77" s="57" t="s">
        <v>465</v>
      </c>
      <c r="B77" s="55" t="s">
        <v>472</v>
      </c>
      <c r="C77" s="56">
        <v>500000</v>
      </c>
    </row>
    <row r="78" spans="1:3" ht="16.5" customHeight="1" x14ac:dyDescent="0.25">
      <c r="A78" s="57" t="s">
        <v>468</v>
      </c>
      <c r="B78" s="55" t="s">
        <v>473</v>
      </c>
      <c r="C78" s="56">
        <v>190000</v>
      </c>
    </row>
    <row r="79" spans="1:3" ht="16.5" customHeight="1" x14ac:dyDescent="0.25">
      <c r="A79" s="57" t="s">
        <v>469</v>
      </c>
      <c r="B79" s="55" t="s">
        <v>474</v>
      </c>
      <c r="C79" s="56">
        <v>100000</v>
      </c>
    </row>
    <row r="80" spans="1:3" ht="16.5" customHeight="1" x14ac:dyDescent="0.25">
      <c r="A80" s="57" t="s">
        <v>470</v>
      </c>
      <c r="B80" s="55" t="s">
        <v>476</v>
      </c>
      <c r="C80" s="56">
        <v>2500000</v>
      </c>
    </row>
    <row r="81" spans="1:3" ht="16.5" customHeight="1" x14ac:dyDescent="0.25">
      <c r="A81" s="57" t="s">
        <v>475</v>
      </c>
      <c r="B81" s="55" t="s">
        <v>477</v>
      </c>
      <c r="C81" s="56">
        <v>2000000</v>
      </c>
    </row>
    <row r="82" spans="1:3" ht="16.5" customHeight="1" x14ac:dyDescent="0.25">
      <c r="A82" s="57" t="s">
        <v>478</v>
      </c>
      <c r="B82" s="55" t="s">
        <v>479</v>
      </c>
      <c r="C82" s="56">
        <v>460000</v>
      </c>
    </row>
    <row r="83" spans="1:3" ht="16.5" customHeight="1" x14ac:dyDescent="0.25">
      <c r="A83" s="12" t="s">
        <v>296</v>
      </c>
      <c r="B83" s="13" t="s">
        <v>203</v>
      </c>
      <c r="C83" s="18">
        <v>12260058</v>
      </c>
    </row>
    <row r="84" spans="1:3" s="2" customFormat="1" ht="16.5" customHeight="1" x14ac:dyDescent="0.25">
      <c r="A84" s="14" t="s">
        <v>297</v>
      </c>
      <c r="B84" s="9" t="s">
        <v>298</v>
      </c>
      <c r="C84" s="16">
        <f>+C85+C100+C119</f>
        <v>505571409.87</v>
      </c>
    </row>
    <row r="85" spans="1:3" ht="16.5" customHeight="1" x14ac:dyDescent="0.25">
      <c r="A85" s="14" t="s">
        <v>27</v>
      </c>
      <c r="B85" s="9" t="s">
        <v>308</v>
      </c>
      <c r="C85" s="16">
        <f>C87+C91+C93+C96+C86</f>
        <v>462605637.27999997</v>
      </c>
    </row>
    <row r="86" spans="1:3" ht="16.5" customHeight="1" x14ac:dyDescent="0.25">
      <c r="A86" s="12" t="s">
        <v>299</v>
      </c>
      <c r="B86" s="13" t="s">
        <v>204</v>
      </c>
      <c r="C86" s="18">
        <v>0</v>
      </c>
    </row>
    <row r="87" spans="1:3" ht="16.5" customHeight="1" x14ac:dyDescent="0.25">
      <c r="A87" s="12" t="s">
        <v>300</v>
      </c>
      <c r="B87" s="13" t="s">
        <v>380</v>
      </c>
      <c r="C87" s="18">
        <f>SUM(C88:C90)</f>
        <v>377504519</v>
      </c>
    </row>
    <row r="88" spans="1:3" ht="16.5" customHeight="1" x14ac:dyDescent="0.25">
      <c r="A88" s="39" t="s">
        <v>428</v>
      </c>
      <c r="B88" s="34" t="s">
        <v>480</v>
      </c>
      <c r="C88" s="52">
        <v>58000000</v>
      </c>
    </row>
    <row r="89" spans="1:3" ht="16.5" customHeight="1" x14ac:dyDescent="0.25">
      <c r="A89" s="39" t="s">
        <v>429</v>
      </c>
      <c r="B89" s="34" t="s">
        <v>481</v>
      </c>
      <c r="C89" s="52">
        <v>318559637</v>
      </c>
    </row>
    <row r="90" spans="1:3" ht="16.5" customHeight="1" x14ac:dyDescent="0.25">
      <c r="A90" s="39" t="s">
        <v>430</v>
      </c>
      <c r="B90" s="55" t="s">
        <v>495</v>
      </c>
      <c r="C90" s="58">
        <v>944882</v>
      </c>
    </row>
    <row r="91" spans="1:3" ht="16.5" customHeight="1" x14ac:dyDescent="0.25">
      <c r="A91" s="12" t="s">
        <v>302</v>
      </c>
      <c r="B91" s="13" t="s">
        <v>206</v>
      </c>
      <c r="C91" s="18">
        <f>C92</f>
        <v>944882</v>
      </c>
    </row>
    <row r="92" spans="1:3" ht="16.5" customHeight="1" x14ac:dyDescent="0.25">
      <c r="A92" s="57" t="s">
        <v>482</v>
      </c>
      <c r="B92" s="55" t="s">
        <v>483</v>
      </c>
      <c r="C92" s="56">
        <v>944882</v>
      </c>
    </row>
    <row r="93" spans="1:3" ht="16.5" customHeight="1" x14ac:dyDescent="0.25">
      <c r="A93" s="12" t="s">
        <v>303</v>
      </c>
      <c r="B93" s="13" t="s">
        <v>207</v>
      </c>
      <c r="C93" s="18">
        <v>0</v>
      </c>
    </row>
    <row r="94" spans="1:3" ht="16.5" customHeight="1" x14ac:dyDescent="0.25">
      <c r="A94" s="12" t="s">
        <v>304</v>
      </c>
      <c r="B94" s="13" t="s">
        <v>208</v>
      </c>
      <c r="C94" s="18">
        <v>0</v>
      </c>
    </row>
    <row r="95" spans="1:3" ht="16.5" customHeight="1" x14ac:dyDescent="0.25">
      <c r="A95" s="12" t="s">
        <v>305</v>
      </c>
      <c r="B95" s="13" t="s">
        <v>209</v>
      </c>
      <c r="C95" s="18">
        <v>0</v>
      </c>
    </row>
    <row r="96" spans="1:3" ht="16.5" customHeight="1" x14ac:dyDescent="0.25">
      <c r="A96" s="12" t="s">
        <v>306</v>
      </c>
      <c r="B96" s="13" t="s">
        <v>210</v>
      </c>
      <c r="C96" s="18">
        <f>SUM(C97:C99)</f>
        <v>84156236.280000001</v>
      </c>
    </row>
    <row r="97" spans="1:3" ht="16.5" customHeight="1" x14ac:dyDescent="0.25">
      <c r="A97" s="57" t="s">
        <v>498</v>
      </c>
      <c r="B97" s="34" t="s">
        <v>481</v>
      </c>
      <c r="C97" s="18">
        <v>83646000</v>
      </c>
    </row>
    <row r="98" spans="1:3" ht="16.5" customHeight="1" x14ac:dyDescent="0.25">
      <c r="A98" s="57" t="s">
        <v>499</v>
      </c>
      <c r="B98" s="13" t="s">
        <v>495</v>
      </c>
      <c r="C98" s="18">
        <f>C90*0.27</f>
        <v>255118.14</v>
      </c>
    </row>
    <row r="99" spans="1:3" ht="16.5" customHeight="1" x14ac:dyDescent="0.25">
      <c r="A99" s="57" t="s">
        <v>500</v>
      </c>
      <c r="B99" s="55" t="s">
        <v>483</v>
      </c>
      <c r="C99" s="18">
        <f>C92*0.27</f>
        <v>255118.14</v>
      </c>
    </row>
    <row r="100" spans="1:3" ht="16.5" customHeight="1" x14ac:dyDescent="0.25">
      <c r="A100" s="14" t="s">
        <v>28</v>
      </c>
      <c r="B100" s="9" t="s">
        <v>307</v>
      </c>
      <c r="C100" s="16">
        <f>C101+C111</f>
        <v>42965772.590000004</v>
      </c>
    </row>
    <row r="101" spans="1:3" ht="16.5" customHeight="1" x14ac:dyDescent="0.25">
      <c r="A101" s="12" t="s">
        <v>309</v>
      </c>
      <c r="B101" s="13" t="s">
        <v>211</v>
      </c>
      <c r="C101" s="18">
        <f>SUM(C102:C108)</f>
        <v>33831317</v>
      </c>
    </row>
    <row r="102" spans="1:3" ht="16.5" customHeight="1" x14ac:dyDescent="0.25">
      <c r="A102" s="59" t="s">
        <v>484</v>
      </c>
      <c r="B102" s="60" t="s">
        <v>491</v>
      </c>
      <c r="C102" s="61">
        <v>9325000</v>
      </c>
    </row>
    <row r="103" spans="1:3" ht="16.5" customHeight="1" x14ac:dyDescent="0.25">
      <c r="A103" s="59" t="s">
        <v>485</v>
      </c>
      <c r="B103" s="60" t="s">
        <v>492</v>
      </c>
      <c r="C103" s="61">
        <v>6965000</v>
      </c>
    </row>
    <row r="104" spans="1:3" ht="16.5" customHeight="1" x14ac:dyDescent="0.25">
      <c r="A104" s="59" t="s">
        <v>486</v>
      </c>
      <c r="B104" s="60" t="s">
        <v>497</v>
      </c>
      <c r="C104" s="61">
        <v>4221900</v>
      </c>
    </row>
    <row r="105" spans="1:3" ht="16.5" customHeight="1" x14ac:dyDescent="0.25">
      <c r="A105" s="59" t="s">
        <v>487</v>
      </c>
      <c r="B105" s="62" t="s">
        <v>490</v>
      </c>
      <c r="C105" s="61">
        <v>9044950</v>
      </c>
    </row>
    <row r="106" spans="1:3" ht="16.5" customHeight="1" x14ac:dyDescent="0.25">
      <c r="A106" s="59" t="s">
        <v>488</v>
      </c>
      <c r="B106" s="62" t="s">
        <v>493</v>
      </c>
      <c r="C106" s="61">
        <v>1953896</v>
      </c>
    </row>
    <row r="107" spans="1:3" ht="16.5" customHeight="1" x14ac:dyDescent="0.25">
      <c r="A107" s="59" t="s">
        <v>489</v>
      </c>
      <c r="B107" s="62" t="s">
        <v>454</v>
      </c>
      <c r="C107" s="61">
        <v>473871</v>
      </c>
    </row>
    <row r="108" spans="1:3" ht="16.5" customHeight="1" x14ac:dyDescent="0.25">
      <c r="A108" s="59" t="s">
        <v>496</v>
      </c>
      <c r="B108" s="62" t="s">
        <v>494</v>
      </c>
      <c r="C108" s="61">
        <v>1846700</v>
      </c>
    </row>
    <row r="109" spans="1:3" ht="16.5" customHeight="1" x14ac:dyDescent="0.25">
      <c r="A109" s="12" t="s">
        <v>310</v>
      </c>
      <c r="B109" s="13" t="s">
        <v>212</v>
      </c>
      <c r="C109" s="18">
        <v>0</v>
      </c>
    </row>
    <row r="110" spans="1:3" ht="16.5" customHeight="1" x14ac:dyDescent="0.25">
      <c r="A110" s="12" t="s">
        <v>311</v>
      </c>
      <c r="B110" s="13" t="s">
        <v>213</v>
      </c>
      <c r="C110" s="18">
        <v>0</v>
      </c>
    </row>
    <row r="111" spans="1:3" ht="16.5" customHeight="1" x14ac:dyDescent="0.25">
      <c r="A111" s="12" t="s">
        <v>312</v>
      </c>
      <c r="B111" s="13" t="s">
        <v>214</v>
      </c>
      <c r="C111" s="18">
        <f>SUM(C112:C118)</f>
        <v>9134455.5899999999</v>
      </c>
    </row>
    <row r="112" spans="1:3" ht="16.5" customHeight="1" x14ac:dyDescent="0.25">
      <c r="A112" s="59" t="s">
        <v>501</v>
      </c>
      <c r="B112" s="60" t="s">
        <v>491</v>
      </c>
      <c r="C112" s="61">
        <f>C102*0.27</f>
        <v>2517750</v>
      </c>
    </row>
    <row r="113" spans="1:3" ht="16.5" customHeight="1" x14ac:dyDescent="0.25">
      <c r="A113" s="59" t="s">
        <v>502</v>
      </c>
      <c r="B113" s="60" t="s">
        <v>492</v>
      </c>
      <c r="C113" s="61">
        <f t="shared" ref="C113:C118" si="0">C103*0.27</f>
        <v>1880550.0000000002</v>
      </c>
    </row>
    <row r="114" spans="1:3" ht="16.5" customHeight="1" x14ac:dyDescent="0.25">
      <c r="A114" s="59" t="s">
        <v>503</v>
      </c>
      <c r="B114" s="60" t="s">
        <v>497</v>
      </c>
      <c r="C114" s="61">
        <f t="shared" si="0"/>
        <v>1139913</v>
      </c>
    </row>
    <row r="115" spans="1:3" ht="16.5" customHeight="1" x14ac:dyDescent="0.25">
      <c r="A115" s="59" t="s">
        <v>504</v>
      </c>
      <c r="B115" s="62" t="s">
        <v>490</v>
      </c>
      <c r="C115" s="61">
        <f t="shared" si="0"/>
        <v>2442136.5</v>
      </c>
    </row>
    <row r="116" spans="1:3" ht="16.5" customHeight="1" x14ac:dyDescent="0.25">
      <c r="A116" s="59" t="s">
        <v>505</v>
      </c>
      <c r="B116" s="62" t="s">
        <v>493</v>
      </c>
      <c r="C116" s="61">
        <f t="shared" si="0"/>
        <v>527551.92000000004</v>
      </c>
    </row>
    <row r="117" spans="1:3" ht="16.5" customHeight="1" x14ac:dyDescent="0.25">
      <c r="A117" s="59" t="s">
        <v>506</v>
      </c>
      <c r="B117" s="62" t="s">
        <v>454</v>
      </c>
      <c r="C117" s="61">
        <f t="shared" si="0"/>
        <v>127945.17000000001</v>
      </c>
    </row>
    <row r="118" spans="1:3" ht="16.5" customHeight="1" x14ac:dyDescent="0.25">
      <c r="A118" s="59" t="s">
        <v>507</v>
      </c>
      <c r="B118" s="62" t="s">
        <v>494</v>
      </c>
      <c r="C118" s="61">
        <f t="shared" si="0"/>
        <v>498609.00000000006</v>
      </c>
    </row>
    <row r="119" spans="1:3" ht="16.5" customHeight="1" x14ac:dyDescent="0.25">
      <c r="A119" s="14" t="s">
        <v>29</v>
      </c>
      <c r="B119" s="9" t="s">
        <v>313</v>
      </c>
      <c r="C119" s="16">
        <f>SUM(C120:C129)</f>
        <v>0</v>
      </c>
    </row>
    <row r="120" spans="1:3" ht="16.5" customHeight="1" x14ac:dyDescent="0.25">
      <c r="A120" s="12" t="s">
        <v>321</v>
      </c>
      <c r="B120" s="13" t="s">
        <v>215</v>
      </c>
      <c r="C120" s="18">
        <v>0</v>
      </c>
    </row>
    <row r="121" spans="1:3" ht="16.5" customHeight="1" x14ac:dyDescent="0.25">
      <c r="A121" s="12" t="s">
        <v>322</v>
      </c>
      <c r="B121" s="13" t="s">
        <v>314</v>
      </c>
      <c r="C121" s="18">
        <v>0</v>
      </c>
    </row>
    <row r="122" spans="1:3" ht="16.5" customHeight="1" x14ac:dyDescent="0.25">
      <c r="A122" s="12" t="s">
        <v>323</v>
      </c>
      <c r="B122" s="13" t="s">
        <v>315</v>
      </c>
      <c r="C122" s="18">
        <v>0</v>
      </c>
    </row>
    <row r="123" spans="1:3" ht="16.5" customHeight="1" x14ac:dyDescent="0.25">
      <c r="A123" s="12" t="s">
        <v>324</v>
      </c>
      <c r="B123" s="13" t="s">
        <v>316</v>
      </c>
      <c r="C123" s="18">
        <v>0</v>
      </c>
    </row>
    <row r="124" spans="1:3" ht="16.5" customHeight="1" x14ac:dyDescent="0.25">
      <c r="A124" s="12" t="s">
        <v>325</v>
      </c>
      <c r="B124" s="13" t="s">
        <v>317</v>
      </c>
      <c r="C124" s="18">
        <v>0</v>
      </c>
    </row>
    <row r="125" spans="1:3" ht="16.5" customHeight="1" x14ac:dyDescent="0.25">
      <c r="A125" s="12" t="s">
        <v>326</v>
      </c>
      <c r="B125" s="13" t="s">
        <v>216</v>
      </c>
      <c r="C125" s="18">
        <v>0</v>
      </c>
    </row>
    <row r="126" spans="1:3" ht="16.5" customHeight="1" x14ac:dyDescent="0.25">
      <c r="A126" s="12" t="s">
        <v>327</v>
      </c>
      <c r="B126" s="13" t="s">
        <v>318</v>
      </c>
      <c r="C126" s="18">
        <v>0</v>
      </c>
    </row>
    <row r="127" spans="1:3" ht="16.5" customHeight="1" x14ac:dyDescent="0.25">
      <c r="A127" s="12" t="s">
        <v>328</v>
      </c>
      <c r="B127" s="13" t="s">
        <v>217</v>
      </c>
      <c r="C127" s="18">
        <v>0</v>
      </c>
    </row>
    <row r="128" spans="1:3" ht="16.5" customHeight="1" x14ac:dyDescent="0.25">
      <c r="A128" s="12" t="s">
        <v>329</v>
      </c>
      <c r="B128" s="13" t="s">
        <v>218</v>
      </c>
      <c r="C128" s="18">
        <v>0</v>
      </c>
    </row>
    <row r="129" spans="1:3" ht="16.5" customHeight="1" x14ac:dyDescent="0.25">
      <c r="A129" s="12" t="s">
        <v>330</v>
      </c>
      <c r="B129" s="13" t="s">
        <v>319</v>
      </c>
      <c r="C129" s="18">
        <v>0</v>
      </c>
    </row>
    <row r="130" spans="1:3" ht="16.5" customHeight="1" x14ac:dyDescent="0.25">
      <c r="A130" s="14" t="s">
        <v>331</v>
      </c>
      <c r="B130" s="9" t="s">
        <v>320</v>
      </c>
      <c r="C130" s="16">
        <f>C7+C26+C27+C47+C56+C85+C100+C119</f>
        <v>674843958.87</v>
      </c>
    </row>
    <row r="131" spans="1:3" s="2" customFormat="1" ht="16.5" customHeight="1" x14ac:dyDescent="0.25">
      <c r="A131" s="14" t="s">
        <v>49</v>
      </c>
      <c r="B131" s="9" t="s">
        <v>350</v>
      </c>
      <c r="C131" s="18">
        <v>0</v>
      </c>
    </row>
    <row r="132" spans="1:3" ht="16.5" customHeight="1" x14ac:dyDescent="0.25">
      <c r="A132" s="12" t="s">
        <v>51</v>
      </c>
      <c r="B132" s="13" t="s">
        <v>349</v>
      </c>
      <c r="C132" s="18">
        <v>0</v>
      </c>
    </row>
    <row r="133" spans="1:3" ht="16.5" customHeight="1" x14ac:dyDescent="0.25">
      <c r="A133" s="12" t="s">
        <v>61</v>
      </c>
      <c r="B133" s="13" t="s">
        <v>332</v>
      </c>
      <c r="C133" s="18">
        <v>0</v>
      </c>
    </row>
    <row r="134" spans="1:3" ht="16.5" customHeight="1" x14ac:dyDescent="0.25">
      <c r="A134" s="12" t="s">
        <v>63</v>
      </c>
      <c r="B134" s="13" t="s">
        <v>348</v>
      </c>
      <c r="C134" s="18">
        <v>0</v>
      </c>
    </row>
    <row r="135" spans="1:3" s="2" customFormat="1" ht="16.5" customHeight="1" x14ac:dyDescent="0.25">
      <c r="A135" s="7">
        <v>5</v>
      </c>
      <c r="B135" s="9" t="s">
        <v>351</v>
      </c>
      <c r="C135" s="18">
        <v>0</v>
      </c>
    </row>
    <row r="136" spans="1:3" ht="16.5" customHeight="1" x14ac:dyDescent="0.25">
      <c r="A136" s="12" t="s">
        <v>68</v>
      </c>
      <c r="B136" s="13" t="s">
        <v>352</v>
      </c>
      <c r="C136" s="18">
        <v>0</v>
      </c>
    </row>
    <row r="137" spans="1:3" ht="16.5" customHeight="1" x14ac:dyDescent="0.25">
      <c r="A137" s="12" t="s">
        <v>69</v>
      </c>
      <c r="B137" s="13" t="s">
        <v>333</v>
      </c>
      <c r="C137" s="18">
        <v>0</v>
      </c>
    </row>
    <row r="138" spans="1:3" ht="16.5" customHeight="1" x14ac:dyDescent="0.25">
      <c r="A138" s="12" t="s">
        <v>70</v>
      </c>
      <c r="B138" s="13" t="s">
        <v>334</v>
      </c>
      <c r="C138" s="18">
        <v>0</v>
      </c>
    </row>
    <row r="139" spans="1:3" ht="16.5" customHeight="1" x14ac:dyDescent="0.25">
      <c r="A139" s="12" t="s">
        <v>71</v>
      </c>
      <c r="B139" s="13" t="s">
        <v>353</v>
      </c>
      <c r="C139" s="18">
        <v>0</v>
      </c>
    </row>
    <row r="140" spans="1:3" ht="16.5" customHeight="1" x14ac:dyDescent="0.25">
      <c r="A140" s="12" t="s">
        <v>75</v>
      </c>
      <c r="B140" s="13" t="s">
        <v>335</v>
      </c>
      <c r="C140" s="18">
        <v>0</v>
      </c>
    </row>
    <row r="141" spans="1:3" ht="16.5" customHeight="1" x14ac:dyDescent="0.25">
      <c r="A141" s="12" t="s">
        <v>76</v>
      </c>
      <c r="B141" s="13" t="s">
        <v>354</v>
      </c>
      <c r="C141" s="18">
        <v>0</v>
      </c>
    </row>
    <row r="142" spans="1:3" s="2" customFormat="1" ht="16.5" customHeight="1" x14ac:dyDescent="0.25">
      <c r="A142" s="14" t="s">
        <v>85</v>
      </c>
      <c r="B142" s="9" t="s">
        <v>355</v>
      </c>
      <c r="C142" s="16">
        <f>SUM(C143:C149)</f>
        <v>114085722</v>
      </c>
    </row>
    <row r="143" spans="1:3" ht="16.5" customHeight="1" x14ac:dyDescent="0.25">
      <c r="A143" s="12" t="s">
        <v>86</v>
      </c>
      <c r="B143" s="13" t="s">
        <v>336</v>
      </c>
      <c r="C143" s="18">
        <v>0</v>
      </c>
    </row>
    <row r="144" spans="1:3" ht="16.5" customHeight="1" x14ac:dyDescent="0.25">
      <c r="A144" s="12" t="s">
        <v>87</v>
      </c>
      <c r="B144" s="13" t="s">
        <v>337</v>
      </c>
      <c r="C144" s="18">
        <v>4967981</v>
      </c>
    </row>
    <row r="145" spans="1:3" ht="16.5" customHeight="1" x14ac:dyDescent="0.25">
      <c r="A145" s="12" t="s">
        <v>90</v>
      </c>
      <c r="B145" s="13" t="s">
        <v>338</v>
      </c>
      <c r="C145" s="18">
        <v>109117741</v>
      </c>
    </row>
    <row r="146" spans="1:3" ht="16.5" customHeight="1" x14ac:dyDescent="0.25">
      <c r="A146" s="12" t="s">
        <v>91</v>
      </c>
      <c r="B146" s="13" t="s">
        <v>339</v>
      </c>
      <c r="C146" s="18">
        <v>0</v>
      </c>
    </row>
    <row r="147" spans="1:3" ht="16.5" customHeight="1" x14ac:dyDescent="0.25">
      <c r="A147" s="12" t="s">
        <v>92</v>
      </c>
      <c r="B147" s="13" t="s">
        <v>340</v>
      </c>
      <c r="C147" s="18">
        <v>0</v>
      </c>
    </row>
    <row r="148" spans="1:3" ht="16.5" customHeight="1" x14ac:dyDescent="0.25">
      <c r="A148" s="12" t="s">
        <v>356</v>
      </c>
      <c r="B148" s="13" t="s">
        <v>341</v>
      </c>
      <c r="C148" s="18">
        <v>0</v>
      </c>
    </row>
    <row r="149" spans="1:3" ht="16.5" customHeight="1" x14ac:dyDescent="0.25">
      <c r="A149" s="12" t="s">
        <v>357</v>
      </c>
      <c r="B149" s="13" t="s">
        <v>358</v>
      </c>
      <c r="C149" s="18">
        <v>0</v>
      </c>
    </row>
    <row r="150" spans="1:3" s="2" customFormat="1" ht="16.5" customHeight="1" x14ac:dyDescent="0.25">
      <c r="A150" s="14" t="s">
        <v>95</v>
      </c>
      <c r="B150" s="9" t="s">
        <v>361</v>
      </c>
      <c r="C150" s="18">
        <v>0</v>
      </c>
    </row>
    <row r="151" spans="1:3" ht="16.5" customHeight="1" x14ac:dyDescent="0.25">
      <c r="A151" s="12" t="s">
        <v>96</v>
      </c>
      <c r="B151" s="13" t="s">
        <v>342</v>
      </c>
      <c r="C151" s="18">
        <v>0</v>
      </c>
    </row>
    <row r="152" spans="1:3" ht="16.5" customHeight="1" x14ac:dyDescent="0.25">
      <c r="A152" s="12" t="s">
        <v>97</v>
      </c>
      <c r="B152" s="13" t="s">
        <v>343</v>
      </c>
      <c r="C152" s="18">
        <v>0</v>
      </c>
    </row>
    <row r="153" spans="1:3" ht="16.5" customHeight="1" x14ac:dyDescent="0.25">
      <c r="A153" s="12" t="s">
        <v>98</v>
      </c>
      <c r="B153" s="13" t="s">
        <v>360</v>
      </c>
      <c r="C153" s="18">
        <v>0</v>
      </c>
    </row>
    <row r="154" spans="1:3" ht="16.5" customHeight="1" x14ac:dyDescent="0.25">
      <c r="A154" s="12" t="s">
        <v>99</v>
      </c>
      <c r="B154" s="13" t="s">
        <v>344</v>
      </c>
      <c r="C154" s="18">
        <v>0</v>
      </c>
    </row>
    <row r="155" spans="1:3" ht="16.5" customHeight="1" x14ac:dyDescent="0.25">
      <c r="A155" s="12" t="s">
        <v>100</v>
      </c>
      <c r="B155" s="13" t="s">
        <v>359</v>
      </c>
      <c r="C155" s="18">
        <v>0</v>
      </c>
    </row>
    <row r="156" spans="1:3" ht="16.5" customHeight="1" x14ac:dyDescent="0.25">
      <c r="A156" s="14" t="s">
        <v>105</v>
      </c>
      <c r="B156" s="9" t="s">
        <v>345</v>
      </c>
      <c r="C156" s="18">
        <v>0</v>
      </c>
    </row>
    <row r="157" spans="1:3" ht="16.5" customHeight="1" x14ac:dyDescent="0.25">
      <c r="A157" s="14" t="s">
        <v>111</v>
      </c>
      <c r="B157" s="9" t="s">
        <v>346</v>
      </c>
      <c r="C157" s="18">
        <v>0</v>
      </c>
    </row>
    <row r="158" spans="1:3" ht="16.5" customHeight="1" x14ac:dyDescent="0.25">
      <c r="A158" s="14" t="s">
        <v>115</v>
      </c>
      <c r="B158" s="9" t="s">
        <v>362</v>
      </c>
      <c r="C158" s="16">
        <f>+C131+C135+C142+C150+C156+C157</f>
        <v>114085722</v>
      </c>
    </row>
    <row r="159" spans="1:3" ht="16.5" customHeight="1" x14ac:dyDescent="0.25">
      <c r="A159" s="14" t="s">
        <v>116</v>
      </c>
      <c r="B159" s="9" t="s">
        <v>403</v>
      </c>
      <c r="C159" s="16">
        <f>+C158+C130</f>
        <v>788929680.87</v>
      </c>
    </row>
    <row r="160" spans="1:3" ht="16.5" customHeight="1" x14ac:dyDescent="0.25">
      <c r="A160" s="6"/>
    </row>
    <row r="161" spans="1:3" ht="16.5" customHeight="1" x14ac:dyDescent="0.25">
      <c r="A161" s="46" t="s">
        <v>366</v>
      </c>
      <c r="B161" s="47"/>
      <c r="C161" s="47"/>
    </row>
    <row r="162" spans="1:3" ht="16.5" customHeight="1" x14ac:dyDescent="0.25">
      <c r="A162" s="20"/>
      <c r="B162" s="20"/>
    </row>
    <row r="163" spans="1:3" ht="16.5" customHeight="1" x14ac:dyDescent="0.25">
      <c r="A163" s="7">
        <v>1</v>
      </c>
      <c r="B163" s="8" t="s">
        <v>367</v>
      </c>
      <c r="C163" s="32">
        <f>+'4. Önkormányzat'!C83-'5. Önkormányzat'!C130</f>
        <v>-432665588.87</v>
      </c>
    </row>
    <row r="164" spans="1:3" ht="16.5" customHeight="1" x14ac:dyDescent="0.25">
      <c r="A164" s="7">
        <v>2</v>
      </c>
      <c r="B164" s="8" t="s">
        <v>368</v>
      </c>
      <c r="C164" s="32">
        <f>+'4. Önkormányzat'!C108-'5. Önkormányzat'!C158</f>
        <v>432665589</v>
      </c>
    </row>
    <row r="165" spans="1:3" ht="16.5" customHeight="1" x14ac:dyDescent="0.25">
      <c r="A165" s="7">
        <v>3</v>
      </c>
      <c r="B165" s="8" t="s">
        <v>369</v>
      </c>
      <c r="C165" s="32">
        <f>SUM(C163:C164)</f>
        <v>0.12999999523162842</v>
      </c>
    </row>
    <row r="166" spans="1:3" ht="16.5" customHeight="1" x14ac:dyDescent="0.25">
      <c r="A166" s="6"/>
    </row>
    <row r="167" spans="1:3" ht="16.5" customHeight="1" x14ac:dyDescent="0.25">
      <c r="A167" s="6"/>
    </row>
    <row r="168" spans="1:3" ht="16.5" customHeight="1" x14ac:dyDescent="0.25">
      <c r="A168" s="6"/>
    </row>
    <row r="169" spans="1:3" ht="16.5" customHeight="1" x14ac:dyDescent="0.25">
      <c r="A169" s="6"/>
    </row>
    <row r="170" spans="1:3" ht="16.5" customHeight="1" x14ac:dyDescent="0.25">
      <c r="A170" s="6"/>
    </row>
    <row r="171" spans="1:3" ht="16.5" customHeight="1" x14ac:dyDescent="0.25">
      <c r="A171" s="6"/>
    </row>
    <row r="172" spans="1:3" ht="16.5" customHeight="1" x14ac:dyDescent="0.25">
      <c r="A172" s="6"/>
    </row>
    <row r="173" spans="1:3" ht="16.5" customHeight="1" x14ac:dyDescent="0.25">
      <c r="A173" s="6"/>
    </row>
    <row r="174" spans="1:3" ht="16.5" customHeight="1" x14ac:dyDescent="0.25">
      <c r="A174" s="6"/>
    </row>
    <row r="175" spans="1:3" ht="16.5" customHeight="1" x14ac:dyDescent="0.25">
      <c r="A175" s="6"/>
    </row>
    <row r="176" spans="1:3" ht="16.5" customHeight="1" x14ac:dyDescent="0.25">
      <c r="A176" s="6"/>
    </row>
    <row r="177" spans="1:1" ht="16.5" customHeight="1" x14ac:dyDescent="0.25">
      <c r="A177" s="6"/>
    </row>
    <row r="178" spans="1:1" ht="16.5" customHeight="1" x14ac:dyDescent="0.25">
      <c r="A178" s="6"/>
    </row>
    <row r="179" spans="1:1" ht="16.5" customHeight="1" x14ac:dyDescent="0.25">
      <c r="A179" s="6"/>
    </row>
    <row r="180" spans="1:1" ht="16.5" customHeight="1" x14ac:dyDescent="0.25">
      <c r="A180" s="6"/>
    </row>
    <row r="181" spans="1:1" ht="16.5" customHeight="1" x14ac:dyDescent="0.25">
      <c r="A181" s="6"/>
    </row>
    <row r="182" spans="1:1" ht="16.5" customHeight="1" x14ac:dyDescent="0.25">
      <c r="A182" s="6"/>
    </row>
    <row r="183" spans="1:1" ht="16.5" customHeight="1" x14ac:dyDescent="0.25">
      <c r="A183" s="6"/>
    </row>
    <row r="184" spans="1:1" ht="16.5" customHeight="1" x14ac:dyDescent="0.25">
      <c r="A184" s="6"/>
    </row>
    <row r="185" spans="1:1" ht="16.5" customHeight="1" x14ac:dyDescent="0.25">
      <c r="A185" s="6"/>
    </row>
    <row r="186" spans="1:1" ht="16.5" customHeight="1" x14ac:dyDescent="0.25">
      <c r="A186" s="6"/>
    </row>
    <row r="187" spans="1:1" ht="16.5" customHeight="1" x14ac:dyDescent="0.25">
      <c r="A187" s="6"/>
    </row>
    <row r="188" spans="1:1" ht="16.5" customHeight="1" x14ac:dyDescent="0.25">
      <c r="A188" s="6"/>
    </row>
    <row r="189" spans="1:1" ht="16.5" customHeight="1" x14ac:dyDescent="0.25">
      <c r="A189" s="6"/>
    </row>
    <row r="190" spans="1:1" ht="16.5" customHeight="1" x14ac:dyDescent="0.25">
      <c r="A190" s="6"/>
    </row>
    <row r="191" spans="1:1" ht="16.5" customHeight="1" x14ac:dyDescent="0.25">
      <c r="A191" s="6"/>
    </row>
    <row r="192" spans="1:1" ht="16.5" customHeight="1" x14ac:dyDescent="0.25">
      <c r="A192" s="6"/>
    </row>
    <row r="193" spans="1:1" ht="16.5" customHeight="1" x14ac:dyDescent="0.25">
      <c r="A193" s="6"/>
    </row>
    <row r="194" spans="1:1" ht="16.5" customHeight="1" x14ac:dyDescent="0.25">
      <c r="A194" s="6"/>
    </row>
    <row r="195" spans="1:1" ht="16.5" customHeight="1" x14ac:dyDescent="0.25">
      <c r="A195" s="6"/>
    </row>
    <row r="196" spans="1:1" ht="16.5" customHeight="1" x14ac:dyDescent="0.25">
      <c r="A196" s="6"/>
    </row>
    <row r="197" spans="1:1" ht="16.5" customHeight="1" x14ac:dyDescent="0.25">
      <c r="A197" s="6"/>
    </row>
    <row r="198" spans="1:1" ht="16.5" customHeight="1" x14ac:dyDescent="0.25">
      <c r="A198" s="6"/>
    </row>
    <row r="199" spans="1:1" ht="16.5" customHeight="1" x14ac:dyDescent="0.25">
      <c r="A199" s="6"/>
    </row>
    <row r="200" spans="1:1" ht="16.5" customHeight="1" x14ac:dyDescent="0.25">
      <c r="A200" s="6"/>
    </row>
    <row r="201" spans="1:1" ht="16.5" customHeight="1" x14ac:dyDescent="0.25">
      <c r="A201" s="6"/>
    </row>
    <row r="202" spans="1:1" ht="16.5" customHeight="1" x14ac:dyDescent="0.25">
      <c r="A202" s="6"/>
    </row>
    <row r="203" spans="1:1" ht="16.5" customHeight="1" x14ac:dyDescent="0.25">
      <c r="A203" s="6"/>
    </row>
    <row r="204" spans="1:1" ht="16.5" customHeight="1" x14ac:dyDescent="0.25">
      <c r="A204" s="6"/>
    </row>
    <row r="205" spans="1:1" ht="16.5" customHeight="1" x14ac:dyDescent="0.25">
      <c r="A205" s="6"/>
    </row>
    <row r="206" spans="1:1" ht="16.5" customHeight="1" x14ac:dyDescent="0.25">
      <c r="A206" s="6"/>
    </row>
    <row r="207" spans="1:1" ht="16.5" customHeight="1" x14ac:dyDescent="0.25">
      <c r="A207" s="6"/>
    </row>
    <row r="208" spans="1:1" ht="16.5" customHeight="1" x14ac:dyDescent="0.25">
      <c r="A208" s="6"/>
    </row>
    <row r="209" spans="1:1" ht="16.5" customHeight="1" x14ac:dyDescent="0.25">
      <c r="A209" s="6"/>
    </row>
    <row r="210" spans="1:1" ht="16.5" customHeight="1" x14ac:dyDescent="0.25">
      <c r="A210" s="6"/>
    </row>
    <row r="211" spans="1:1" ht="16.5" customHeight="1" x14ac:dyDescent="0.25">
      <c r="A211" s="6"/>
    </row>
    <row r="212" spans="1:1" ht="16.5" customHeight="1" x14ac:dyDescent="0.25">
      <c r="A212" s="6"/>
    </row>
    <row r="213" spans="1:1" ht="16.5" customHeight="1" x14ac:dyDescent="0.25">
      <c r="A213" s="6"/>
    </row>
    <row r="214" spans="1:1" ht="16.5" customHeight="1" x14ac:dyDescent="0.25">
      <c r="A214" s="6"/>
    </row>
    <row r="215" spans="1:1" ht="16.5" customHeight="1" x14ac:dyDescent="0.25">
      <c r="A215" s="6"/>
    </row>
    <row r="216" spans="1:1" ht="16.5" customHeight="1" x14ac:dyDescent="0.25">
      <c r="A216" s="6"/>
    </row>
    <row r="217" spans="1:1" ht="16.5" customHeight="1" x14ac:dyDescent="0.25">
      <c r="A217" s="6"/>
    </row>
    <row r="218" spans="1:1" ht="16.5" customHeight="1" x14ac:dyDescent="0.25">
      <c r="A218" s="6"/>
    </row>
    <row r="219" spans="1:1" ht="16.5" customHeight="1" x14ac:dyDescent="0.25">
      <c r="A219" s="6"/>
    </row>
    <row r="220" spans="1:1" ht="16.5" customHeight="1" x14ac:dyDescent="0.25">
      <c r="A220" s="6"/>
    </row>
    <row r="221" spans="1:1" ht="16.5" customHeight="1" x14ac:dyDescent="0.25">
      <c r="A221" s="6"/>
    </row>
    <row r="222" spans="1:1" ht="16.5" customHeight="1" x14ac:dyDescent="0.25">
      <c r="A222" s="6"/>
    </row>
    <row r="223" spans="1:1" ht="16.5" customHeight="1" x14ac:dyDescent="0.25">
      <c r="A223" s="6"/>
    </row>
    <row r="224" spans="1:1" ht="16.5" customHeight="1" x14ac:dyDescent="0.25">
      <c r="A224" s="6"/>
    </row>
    <row r="225" spans="1:1" ht="16.5" customHeight="1" x14ac:dyDescent="0.25">
      <c r="A225" s="6"/>
    </row>
    <row r="226" spans="1:1" ht="16.5" customHeight="1" x14ac:dyDescent="0.25">
      <c r="A226" s="6"/>
    </row>
    <row r="227" spans="1:1" ht="16.5" customHeight="1" x14ac:dyDescent="0.25">
      <c r="A227" s="6"/>
    </row>
    <row r="228" spans="1:1" ht="16.5" customHeight="1" x14ac:dyDescent="0.25">
      <c r="A228" s="6"/>
    </row>
    <row r="229" spans="1:1" ht="16.5" customHeight="1" x14ac:dyDescent="0.25">
      <c r="A229" s="6"/>
    </row>
    <row r="230" spans="1:1" ht="16.5" customHeight="1" x14ac:dyDescent="0.25">
      <c r="A230" s="6"/>
    </row>
    <row r="231" spans="1:1" ht="16.5" customHeight="1" x14ac:dyDescent="0.25">
      <c r="A231" s="6"/>
    </row>
    <row r="232" spans="1:1" ht="16.5" customHeight="1" x14ac:dyDescent="0.25">
      <c r="A232" s="6"/>
    </row>
    <row r="233" spans="1:1" ht="16.5" customHeight="1" x14ac:dyDescent="0.25">
      <c r="A233" s="6"/>
    </row>
    <row r="234" spans="1:1" ht="16.5" customHeight="1" x14ac:dyDescent="0.25">
      <c r="A234" s="6"/>
    </row>
    <row r="235" spans="1:1" ht="16.5" customHeight="1" x14ac:dyDescent="0.25">
      <c r="A235" s="6"/>
    </row>
    <row r="236" spans="1:1" ht="16.5" customHeight="1" x14ac:dyDescent="0.25">
      <c r="A236" s="6"/>
    </row>
    <row r="237" spans="1:1" ht="16.5" customHeight="1" x14ac:dyDescent="0.25">
      <c r="A237" s="6"/>
    </row>
    <row r="238" spans="1:1" ht="16.5" customHeight="1" x14ac:dyDescent="0.25">
      <c r="A238" s="6"/>
    </row>
    <row r="239" spans="1:1" ht="16.5" customHeight="1" x14ac:dyDescent="0.25">
      <c r="A239" s="6"/>
    </row>
    <row r="240" spans="1:1" ht="16.5" customHeight="1" x14ac:dyDescent="0.25">
      <c r="A240" s="6"/>
    </row>
    <row r="241" spans="1:1" ht="16.5" customHeight="1" x14ac:dyDescent="0.25">
      <c r="A241" s="6"/>
    </row>
    <row r="242" spans="1:1" ht="16.5" customHeight="1" x14ac:dyDescent="0.25">
      <c r="A242" s="6"/>
    </row>
    <row r="243" spans="1:1" ht="16.5" customHeight="1" x14ac:dyDescent="0.25">
      <c r="A243" s="6"/>
    </row>
    <row r="244" spans="1:1" ht="16.5" customHeight="1" x14ac:dyDescent="0.25">
      <c r="A244" s="6"/>
    </row>
    <row r="245" spans="1:1" ht="16.5" customHeight="1" x14ac:dyDescent="0.25">
      <c r="A245" s="6"/>
    </row>
    <row r="246" spans="1:1" ht="16.5" customHeight="1" x14ac:dyDescent="0.25">
      <c r="A246" s="6"/>
    </row>
    <row r="247" spans="1:1" ht="16.5" customHeight="1" x14ac:dyDescent="0.25">
      <c r="A247" s="6"/>
    </row>
    <row r="248" spans="1:1" ht="16.5" customHeight="1" x14ac:dyDescent="0.25">
      <c r="A248" s="6"/>
    </row>
    <row r="249" spans="1:1" ht="16.5" customHeight="1" x14ac:dyDescent="0.25">
      <c r="A249" s="6"/>
    </row>
    <row r="250" spans="1:1" ht="16.5" customHeight="1" x14ac:dyDescent="0.25">
      <c r="A250" s="6"/>
    </row>
    <row r="251" spans="1:1" ht="16.5" customHeight="1" x14ac:dyDescent="0.25">
      <c r="A251" s="6"/>
    </row>
    <row r="252" spans="1:1" ht="16.5" customHeight="1" x14ac:dyDescent="0.25">
      <c r="A252" s="6"/>
    </row>
    <row r="253" spans="1:1" ht="16.5" customHeight="1" x14ac:dyDescent="0.25">
      <c r="A253" s="6"/>
    </row>
    <row r="254" spans="1:1" ht="16.5" customHeight="1" x14ac:dyDescent="0.25">
      <c r="A254" s="6"/>
    </row>
    <row r="255" spans="1:1" ht="16.5" customHeight="1" x14ac:dyDescent="0.25">
      <c r="A255" s="6"/>
    </row>
    <row r="256" spans="1:1" ht="16.5" customHeight="1" x14ac:dyDescent="0.25">
      <c r="A256" s="6"/>
    </row>
    <row r="257" spans="1:1" ht="16.5" customHeight="1" x14ac:dyDescent="0.25">
      <c r="A257" s="6"/>
    </row>
    <row r="258" spans="1:1" ht="16.5" customHeight="1" x14ac:dyDescent="0.25">
      <c r="A258" s="6"/>
    </row>
    <row r="259" spans="1:1" ht="16.5" customHeight="1" x14ac:dyDescent="0.25">
      <c r="A259" s="6"/>
    </row>
    <row r="260" spans="1:1" ht="16.5" customHeight="1" x14ac:dyDescent="0.25">
      <c r="A260" s="6"/>
    </row>
    <row r="261" spans="1:1" ht="16.5" customHeight="1" x14ac:dyDescent="0.25">
      <c r="A261" s="6"/>
    </row>
    <row r="262" spans="1:1" ht="16.5" customHeight="1" x14ac:dyDescent="0.25">
      <c r="A262" s="6"/>
    </row>
    <row r="263" spans="1:1" ht="16.5" customHeight="1" x14ac:dyDescent="0.25">
      <c r="A263" s="6"/>
    </row>
    <row r="264" spans="1:1" ht="16.5" customHeight="1" x14ac:dyDescent="0.25">
      <c r="A264" s="6"/>
    </row>
    <row r="265" spans="1:1" ht="16.5" customHeight="1" x14ac:dyDescent="0.25">
      <c r="A265" s="6"/>
    </row>
    <row r="266" spans="1:1" ht="16.5" customHeight="1" x14ac:dyDescent="0.25">
      <c r="A266" s="6"/>
    </row>
    <row r="267" spans="1:1" ht="16.5" customHeight="1" x14ac:dyDescent="0.25">
      <c r="A267" s="6"/>
    </row>
    <row r="268" spans="1:1" ht="16.5" customHeight="1" x14ac:dyDescent="0.25">
      <c r="A268" s="6"/>
    </row>
    <row r="269" spans="1:1" ht="16.5" customHeight="1" x14ac:dyDescent="0.25">
      <c r="A269" s="6"/>
    </row>
    <row r="270" spans="1:1" ht="16.5" customHeight="1" x14ac:dyDescent="0.25">
      <c r="A270" s="6"/>
    </row>
    <row r="271" spans="1:1" ht="16.5" customHeight="1" x14ac:dyDescent="0.25">
      <c r="A271" s="6"/>
    </row>
    <row r="272" spans="1:1" ht="16.5" customHeight="1" x14ac:dyDescent="0.25">
      <c r="A272" s="6"/>
    </row>
    <row r="273" spans="1:1" ht="16.5" customHeight="1" x14ac:dyDescent="0.25">
      <c r="A273" s="6"/>
    </row>
    <row r="274" spans="1:1" ht="16.5" customHeight="1" x14ac:dyDescent="0.25">
      <c r="A274" s="6"/>
    </row>
    <row r="275" spans="1:1" ht="16.5" customHeight="1" x14ac:dyDescent="0.25">
      <c r="A275" s="6"/>
    </row>
    <row r="276" spans="1:1" ht="16.5" customHeight="1" x14ac:dyDescent="0.25">
      <c r="A276" s="6"/>
    </row>
    <row r="277" spans="1:1" ht="16.5" customHeight="1" x14ac:dyDescent="0.25">
      <c r="A277" s="6"/>
    </row>
    <row r="278" spans="1:1" ht="16.5" customHeight="1" x14ac:dyDescent="0.25">
      <c r="A278" s="6"/>
    </row>
    <row r="279" spans="1:1" ht="16.5" customHeight="1" x14ac:dyDescent="0.25">
      <c r="A279" s="6"/>
    </row>
    <row r="280" spans="1:1" ht="16.5" customHeight="1" x14ac:dyDescent="0.25">
      <c r="A280" s="6"/>
    </row>
    <row r="281" spans="1:1" ht="16.5" customHeight="1" x14ac:dyDescent="0.25">
      <c r="A281" s="6"/>
    </row>
    <row r="282" spans="1:1" ht="16.5" customHeight="1" x14ac:dyDescent="0.25">
      <c r="A282" s="6"/>
    </row>
    <row r="283" spans="1:1" ht="16.5" customHeight="1" x14ac:dyDescent="0.25">
      <c r="A283" s="6"/>
    </row>
    <row r="284" spans="1:1" ht="16.5" customHeight="1" x14ac:dyDescent="0.25">
      <c r="A284" s="6"/>
    </row>
    <row r="285" spans="1:1" ht="16.5" customHeight="1" x14ac:dyDescent="0.25">
      <c r="A285" s="6"/>
    </row>
    <row r="286" spans="1:1" ht="16.5" customHeight="1" x14ac:dyDescent="0.25">
      <c r="A286" s="6"/>
    </row>
    <row r="287" spans="1:1" ht="16.5" customHeight="1" x14ac:dyDescent="0.25">
      <c r="A287" s="6"/>
    </row>
    <row r="288" spans="1:1" ht="16.5" customHeight="1" x14ac:dyDescent="0.25">
      <c r="A288" s="6"/>
    </row>
    <row r="289" spans="1:1" ht="16.5" customHeight="1" x14ac:dyDescent="0.25">
      <c r="A289" s="6"/>
    </row>
    <row r="290" spans="1:1" ht="16.5" customHeight="1" x14ac:dyDescent="0.25">
      <c r="A290" s="6"/>
    </row>
    <row r="291" spans="1:1" ht="16.5" customHeight="1" x14ac:dyDescent="0.25">
      <c r="A291" s="6"/>
    </row>
    <row r="292" spans="1:1" ht="16.5" customHeight="1" x14ac:dyDescent="0.25">
      <c r="A292" s="6"/>
    </row>
    <row r="293" spans="1:1" ht="16.5" customHeight="1" x14ac:dyDescent="0.25">
      <c r="A293" s="6"/>
    </row>
    <row r="294" spans="1:1" ht="16.5" customHeight="1" x14ac:dyDescent="0.25">
      <c r="A294" s="6"/>
    </row>
    <row r="295" spans="1:1" ht="16.5" customHeight="1" x14ac:dyDescent="0.25">
      <c r="A295" s="6"/>
    </row>
    <row r="296" spans="1:1" ht="16.5" customHeight="1" x14ac:dyDescent="0.25">
      <c r="A296" s="6"/>
    </row>
    <row r="297" spans="1:1" ht="16.5" customHeight="1" x14ac:dyDescent="0.25">
      <c r="A297" s="6"/>
    </row>
    <row r="298" spans="1:1" ht="16.5" customHeight="1" x14ac:dyDescent="0.25">
      <c r="A298" s="6"/>
    </row>
    <row r="299" spans="1:1" ht="16.5" customHeight="1" x14ac:dyDescent="0.25">
      <c r="A299" s="6"/>
    </row>
    <row r="300" spans="1:1" ht="16.5" customHeight="1" x14ac:dyDescent="0.25">
      <c r="A300" s="6"/>
    </row>
    <row r="301" spans="1:1" ht="16.5" customHeight="1" x14ac:dyDescent="0.25">
      <c r="A301" s="6"/>
    </row>
    <row r="302" spans="1:1" ht="16.5" customHeight="1" x14ac:dyDescent="0.25">
      <c r="A302" s="6"/>
    </row>
    <row r="303" spans="1:1" ht="16.5" customHeight="1" x14ac:dyDescent="0.25">
      <c r="A303" s="6"/>
    </row>
    <row r="304" spans="1:1" ht="16.5" customHeight="1" x14ac:dyDescent="0.25">
      <c r="A304" s="6"/>
    </row>
    <row r="305" spans="1:1" ht="16.5" customHeight="1" x14ac:dyDescent="0.25">
      <c r="A305" s="6"/>
    </row>
    <row r="306" spans="1:1" ht="16.5" customHeight="1" x14ac:dyDescent="0.25">
      <c r="A306" s="6"/>
    </row>
    <row r="307" spans="1:1" ht="16.5" customHeight="1" x14ac:dyDescent="0.25">
      <c r="A307" s="6"/>
    </row>
    <row r="308" spans="1:1" ht="16.5" customHeight="1" x14ac:dyDescent="0.25">
      <c r="A308" s="6"/>
    </row>
    <row r="309" spans="1:1" ht="16.5" customHeight="1" x14ac:dyDescent="0.25">
      <c r="A309" s="6"/>
    </row>
    <row r="310" spans="1:1" ht="16.5" customHeight="1" x14ac:dyDescent="0.25">
      <c r="A310" s="6"/>
    </row>
    <row r="311" spans="1:1" ht="16.5" customHeight="1" x14ac:dyDescent="0.25">
      <c r="A311" s="6"/>
    </row>
    <row r="312" spans="1:1" ht="16.5" customHeight="1" x14ac:dyDescent="0.25">
      <c r="A312" s="1"/>
    </row>
    <row r="313" spans="1:1" ht="16.5" customHeight="1" x14ac:dyDescent="0.25">
      <c r="A313" s="1"/>
    </row>
    <row r="314" spans="1:1" ht="16.5" customHeight="1" x14ac:dyDescent="0.25">
      <c r="A314" s="1"/>
    </row>
    <row r="315" spans="1:1" ht="16.5" customHeight="1" x14ac:dyDescent="0.25">
      <c r="A315" s="1"/>
    </row>
    <row r="316" spans="1:1" ht="16.5" customHeight="1" x14ac:dyDescent="0.25">
      <c r="A316" s="1"/>
    </row>
    <row r="317" spans="1:1" ht="16.5" customHeight="1" x14ac:dyDescent="0.25">
      <c r="A317" s="1"/>
    </row>
    <row r="318" spans="1:1" ht="16.5" customHeight="1" x14ac:dyDescent="0.25">
      <c r="A318" s="1"/>
    </row>
    <row r="319" spans="1:1" ht="16.5" customHeight="1" x14ac:dyDescent="0.25">
      <c r="A319" s="1"/>
    </row>
    <row r="320" spans="1:1" ht="16.5" customHeight="1" x14ac:dyDescent="0.25">
      <c r="A320" s="1"/>
    </row>
    <row r="321" spans="1:1" ht="16.5" customHeight="1" x14ac:dyDescent="0.25">
      <c r="A321" s="1"/>
    </row>
    <row r="322" spans="1:1" ht="16.5" customHeight="1" x14ac:dyDescent="0.25">
      <c r="A322" s="1"/>
    </row>
    <row r="323" spans="1:1" ht="16.5" customHeight="1" x14ac:dyDescent="0.25">
      <c r="A323" s="1"/>
    </row>
    <row r="324" spans="1:1" ht="16.5" customHeight="1" x14ac:dyDescent="0.25">
      <c r="A324" s="1"/>
    </row>
    <row r="325" spans="1:1" ht="16.5" customHeight="1" x14ac:dyDescent="0.25">
      <c r="A325" s="1"/>
    </row>
    <row r="326" spans="1:1" ht="16.5" customHeight="1" x14ac:dyDescent="0.25">
      <c r="A326" s="1"/>
    </row>
    <row r="327" spans="1:1" ht="16.5" customHeight="1" x14ac:dyDescent="0.25">
      <c r="A327" s="1"/>
    </row>
    <row r="328" spans="1:1" ht="16.5" customHeight="1" x14ac:dyDescent="0.25">
      <c r="A328" s="1"/>
    </row>
    <row r="329" spans="1:1" ht="16.5" customHeight="1" x14ac:dyDescent="0.25">
      <c r="A329" s="1"/>
    </row>
    <row r="330" spans="1:1" ht="16.5" customHeight="1" x14ac:dyDescent="0.25">
      <c r="A330" s="1"/>
    </row>
    <row r="331" spans="1:1" ht="16.5" customHeight="1" x14ac:dyDescent="0.25">
      <c r="A331" s="1"/>
    </row>
    <row r="332" spans="1:1" ht="16.5" customHeight="1" x14ac:dyDescent="0.25">
      <c r="A332" s="1"/>
    </row>
    <row r="333" spans="1:1" ht="16.5" customHeight="1" x14ac:dyDescent="0.25">
      <c r="A333" s="1"/>
    </row>
    <row r="334" spans="1:1" ht="16.5" customHeight="1" x14ac:dyDescent="0.25">
      <c r="A334" s="1"/>
    </row>
    <row r="335" spans="1:1" ht="16.5" customHeight="1" x14ac:dyDescent="0.25">
      <c r="A335" s="1"/>
    </row>
    <row r="336" spans="1:1" ht="16.5" customHeight="1" x14ac:dyDescent="0.25">
      <c r="A336" s="1"/>
    </row>
    <row r="337" spans="1:1" ht="16.5" customHeight="1" x14ac:dyDescent="0.25">
      <c r="A337" s="1"/>
    </row>
    <row r="338" spans="1:1" ht="16.5" customHeight="1" x14ac:dyDescent="0.25">
      <c r="A338" s="1"/>
    </row>
    <row r="339" spans="1:1" ht="16.5" customHeight="1" x14ac:dyDescent="0.25">
      <c r="A339" s="1"/>
    </row>
    <row r="340" spans="1:1" ht="16.5" customHeight="1" x14ac:dyDescent="0.25">
      <c r="A340" s="1"/>
    </row>
    <row r="341" spans="1:1" ht="16.5" customHeight="1" x14ac:dyDescent="0.25">
      <c r="A341" s="1"/>
    </row>
    <row r="342" spans="1:1" ht="16.5" customHeight="1" x14ac:dyDescent="0.25">
      <c r="A342" s="1"/>
    </row>
    <row r="343" spans="1:1" ht="16.5" customHeight="1" x14ac:dyDescent="0.25">
      <c r="A343" s="1"/>
    </row>
    <row r="344" spans="1:1" ht="16.5" customHeight="1" x14ac:dyDescent="0.25">
      <c r="A344" s="1"/>
    </row>
    <row r="345" spans="1:1" ht="16.5" customHeight="1" x14ac:dyDescent="0.25">
      <c r="A345" s="1"/>
    </row>
    <row r="346" spans="1:1" ht="16.5" customHeight="1" x14ac:dyDescent="0.25">
      <c r="A346" s="1"/>
    </row>
    <row r="347" spans="1:1" ht="16.5" customHeight="1" x14ac:dyDescent="0.25">
      <c r="A347" s="1"/>
    </row>
    <row r="348" spans="1:1" ht="16.5" customHeight="1" x14ac:dyDescent="0.25">
      <c r="A348" s="1"/>
    </row>
    <row r="349" spans="1:1" ht="16.5" customHeight="1" x14ac:dyDescent="0.25">
      <c r="A349" s="1"/>
    </row>
    <row r="350" spans="1:1" ht="16.5" customHeight="1" x14ac:dyDescent="0.25">
      <c r="A350" s="1"/>
    </row>
    <row r="351" spans="1:1" ht="16.5" customHeight="1" x14ac:dyDescent="0.25">
      <c r="A351" s="1"/>
    </row>
    <row r="352" spans="1:1" ht="16.5" customHeight="1" x14ac:dyDescent="0.25">
      <c r="A352" s="1"/>
    </row>
    <row r="353" spans="1:1" ht="16.5" customHeight="1" x14ac:dyDescent="0.25">
      <c r="A353" s="1"/>
    </row>
    <row r="354" spans="1:1" ht="16.5" customHeight="1" x14ac:dyDescent="0.25">
      <c r="A354" s="1"/>
    </row>
    <row r="355" spans="1:1" ht="16.5" customHeight="1" x14ac:dyDescent="0.25">
      <c r="A355" s="1"/>
    </row>
    <row r="356" spans="1:1" ht="16.5" customHeight="1" x14ac:dyDescent="0.25">
      <c r="A356" s="1"/>
    </row>
    <row r="357" spans="1:1" ht="16.5" customHeight="1" x14ac:dyDescent="0.25">
      <c r="A357" s="1"/>
    </row>
    <row r="358" spans="1:1" ht="16.5" customHeight="1" x14ac:dyDescent="0.25">
      <c r="A358" s="1"/>
    </row>
    <row r="359" spans="1:1" ht="16.5" customHeight="1" x14ac:dyDescent="0.25">
      <c r="A359" s="1"/>
    </row>
    <row r="360" spans="1:1" ht="16.5" customHeight="1" x14ac:dyDescent="0.25">
      <c r="A360" s="1"/>
    </row>
    <row r="361" spans="1:1" ht="16.5" customHeight="1" x14ac:dyDescent="0.25">
      <c r="A361" s="1"/>
    </row>
    <row r="362" spans="1:1" ht="16.5" customHeight="1" x14ac:dyDescent="0.25">
      <c r="A362" s="1"/>
    </row>
    <row r="363" spans="1:1" ht="16.5" customHeight="1" x14ac:dyDescent="0.25">
      <c r="A363" s="1"/>
    </row>
    <row r="364" spans="1:1" ht="16.5" customHeight="1" x14ac:dyDescent="0.25">
      <c r="A364" s="1"/>
    </row>
    <row r="365" spans="1:1" ht="16.5" customHeight="1" x14ac:dyDescent="0.25">
      <c r="A365" s="1"/>
    </row>
    <row r="366" spans="1:1" ht="16.5" customHeight="1" x14ac:dyDescent="0.25">
      <c r="A366" s="1"/>
    </row>
    <row r="367" spans="1:1" ht="16.5" customHeight="1" x14ac:dyDescent="0.25">
      <c r="A367" s="1"/>
    </row>
    <row r="368" spans="1:1" ht="16.5" customHeight="1" x14ac:dyDescent="0.25">
      <c r="A368" s="1"/>
    </row>
    <row r="369" spans="1:1" ht="16.5" customHeight="1" x14ac:dyDescent="0.25">
      <c r="A369" s="1"/>
    </row>
    <row r="370" spans="1:1" ht="16.5" customHeight="1" x14ac:dyDescent="0.25">
      <c r="A370" s="1"/>
    </row>
    <row r="371" spans="1:1" ht="16.5" customHeight="1" x14ac:dyDescent="0.25">
      <c r="A371" s="1"/>
    </row>
    <row r="372" spans="1:1" ht="16.5" customHeight="1" x14ac:dyDescent="0.25">
      <c r="A372" s="1"/>
    </row>
    <row r="373" spans="1:1" ht="16.5" customHeight="1" x14ac:dyDescent="0.25">
      <c r="A373" s="1"/>
    </row>
    <row r="374" spans="1:1" ht="16.5" customHeight="1" x14ac:dyDescent="0.25">
      <c r="A374" s="1"/>
    </row>
    <row r="375" spans="1:1" ht="16.5" customHeight="1" x14ac:dyDescent="0.25">
      <c r="A375" s="1"/>
    </row>
    <row r="376" spans="1:1" ht="16.5" customHeight="1" x14ac:dyDescent="0.25">
      <c r="A376" s="1"/>
    </row>
    <row r="377" spans="1:1" ht="16.5" customHeight="1" x14ac:dyDescent="0.25">
      <c r="A377" s="1"/>
    </row>
    <row r="378" spans="1:1" ht="16.5" customHeight="1" x14ac:dyDescent="0.25">
      <c r="A378" s="1"/>
    </row>
    <row r="379" spans="1:1" ht="16.5" customHeight="1" x14ac:dyDescent="0.25">
      <c r="A379" s="1"/>
    </row>
    <row r="380" spans="1:1" ht="16.5" customHeight="1" x14ac:dyDescent="0.25">
      <c r="A380" s="1"/>
    </row>
    <row r="381" spans="1:1" ht="16.5" customHeight="1" x14ac:dyDescent="0.25">
      <c r="A381" s="1"/>
    </row>
    <row r="382" spans="1:1" ht="16.5" customHeight="1" x14ac:dyDescent="0.25">
      <c r="A382" s="1"/>
    </row>
    <row r="383" spans="1:1" ht="16.5" customHeight="1" x14ac:dyDescent="0.25">
      <c r="A383" s="1"/>
    </row>
    <row r="384" spans="1:1" ht="16.5" customHeight="1" x14ac:dyDescent="0.25">
      <c r="A384" s="1"/>
    </row>
    <row r="385" spans="1:1" ht="16.5" customHeight="1" x14ac:dyDescent="0.25">
      <c r="A385" s="1"/>
    </row>
    <row r="386" spans="1:1" ht="16.5" customHeight="1" x14ac:dyDescent="0.25">
      <c r="A386" s="1"/>
    </row>
    <row r="387" spans="1:1" ht="16.5" customHeight="1" x14ac:dyDescent="0.25">
      <c r="A387" s="1"/>
    </row>
    <row r="388" spans="1:1" ht="16.5" customHeight="1" x14ac:dyDescent="0.25">
      <c r="A388" s="1"/>
    </row>
    <row r="389" spans="1:1" ht="16.5" customHeight="1" x14ac:dyDescent="0.25">
      <c r="A389" s="1"/>
    </row>
    <row r="390" spans="1:1" ht="16.5" customHeight="1" x14ac:dyDescent="0.25">
      <c r="A390" s="1"/>
    </row>
    <row r="391" spans="1:1" ht="16.5" customHeight="1" x14ac:dyDescent="0.25">
      <c r="A391" s="1"/>
    </row>
    <row r="392" spans="1:1" ht="16.5" customHeight="1" x14ac:dyDescent="0.25">
      <c r="A392" s="1"/>
    </row>
    <row r="393" spans="1:1" ht="16.5" customHeight="1" x14ac:dyDescent="0.25">
      <c r="A393" s="1"/>
    </row>
    <row r="394" spans="1:1" ht="16.5" customHeight="1" x14ac:dyDescent="0.25">
      <c r="A394" s="1"/>
    </row>
    <row r="395" spans="1:1" ht="16.5" customHeight="1" x14ac:dyDescent="0.25">
      <c r="A395" s="1"/>
    </row>
    <row r="396" spans="1:1" ht="16.5" customHeight="1" x14ac:dyDescent="0.25">
      <c r="A396" s="1"/>
    </row>
    <row r="397" spans="1:1" ht="16.5" customHeight="1" x14ac:dyDescent="0.25">
      <c r="A397" s="1"/>
    </row>
    <row r="398" spans="1:1" ht="16.5" customHeight="1" x14ac:dyDescent="0.25">
      <c r="A398" s="1"/>
    </row>
    <row r="399" spans="1:1" ht="16.5" customHeight="1" x14ac:dyDescent="0.25">
      <c r="A399" s="1"/>
    </row>
    <row r="400" spans="1:1" ht="16.5" customHeight="1" x14ac:dyDescent="0.25">
      <c r="A400" s="1"/>
    </row>
    <row r="401" spans="1:1" ht="16.5" customHeight="1" x14ac:dyDescent="0.25">
      <c r="A401" s="1"/>
    </row>
    <row r="402" spans="1:1" ht="16.5" customHeight="1" x14ac:dyDescent="0.25">
      <c r="A402" s="1"/>
    </row>
    <row r="403" spans="1:1" ht="16.5" customHeight="1" x14ac:dyDescent="0.25">
      <c r="A403" s="1"/>
    </row>
    <row r="404" spans="1:1" ht="16.5" customHeight="1" x14ac:dyDescent="0.25">
      <c r="A404" s="1"/>
    </row>
    <row r="405" spans="1:1" ht="16.5" customHeight="1" x14ac:dyDescent="0.25">
      <c r="A405" s="1"/>
    </row>
    <row r="406" spans="1:1" ht="16.5" customHeight="1" x14ac:dyDescent="0.25">
      <c r="A406" s="1"/>
    </row>
    <row r="407" spans="1:1" ht="16.5" customHeight="1" x14ac:dyDescent="0.25">
      <c r="A407" s="1"/>
    </row>
    <row r="408" spans="1:1" ht="16.5" customHeight="1" x14ac:dyDescent="0.25">
      <c r="A408" s="1"/>
    </row>
    <row r="409" spans="1:1" ht="16.5" customHeight="1" x14ac:dyDescent="0.25">
      <c r="A409" s="1"/>
    </row>
    <row r="410" spans="1:1" ht="16.5" customHeight="1" x14ac:dyDescent="0.25">
      <c r="A410" s="1"/>
    </row>
    <row r="411" spans="1:1" ht="16.5" customHeight="1" x14ac:dyDescent="0.25">
      <c r="A411" s="1"/>
    </row>
    <row r="412" spans="1:1" ht="16.5" customHeight="1" x14ac:dyDescent="0.25">
      <c r="A412" s="1"/>
    </row>
    <row r="413" spans="1:1" ht="16.5" customHeight="1" x14ac:dyDescent="0.25">
      <c r="A413" s="1"/>
    </row>
    <row r="414" spans="1:1" ht="16.5" customHeight="1" x14ac:dyDescent="0.25">
      <c r="A414" s="1"/>
    </row>
    <row r="415" spans="1:1" ht="16.5" customHeight="1" x14ac:dyDescent="0.25">
      <c r="A415" s="1"/>
    </row>
    <row r="416" spans="1:1" ht="16.5" customHeight="1" x14ac:dyDescent="0.25">
      <c r="A416" s="1"/>
    </row>
    <row r="417" spans="1:1" ht="16.5" customHeight="1" x14ac:dyDescent="0.25">
      <c r="A417" s="1"/>
    </row>
    <row r="418" spans="1:1" ht="16.5" customHeight="1" x14ac:dyDescent="0.25">
      <c r="A418" s="1"/>
    </row>
    <row r="419" spans="1:1" ht="16.5" customHeight="1" x14ac:dyDescent="0.25">
      <c r="A419" s="1"/>
    </row>
    <row r="420" spans="1:1" ht="16.5" customHeight="1" x14ac:dyDescent="0.25">
      <c r="A420" s="1"/>
    </row>
    <row r="421" spans="1:1" ht="16.5" customHeight="1" x14ac:dyDescent="0.25">
      <c r="A421" s="1"/>
    </row>
    <row r="422" spans="1:1" ht="16.5" customHeight="1" x14ac:dyDescent="0.25">
      <c r="A422" s="1"/>
    </row>
    <row r="423" spans="1:1" ht="16.5" customHeight="1" x14ac:dyDescent="0.25">
      <c r="A423" s="1"/>
    </row>
    <row r="424" spans="1:1" ht="16.5" customHeight="1" x14ac:dyDescent="0.25">
      <c r="A424" s="1"/>
    </row>
    <row r="425" spans="1:1" ht="16.5" customHeight="1" x14ac:dyDescent="0.25">
      <c r="A425" s="1"/>
    </row>
    <row r="426" spans="1:1" ht="16.5" customHeight="1" x14ac:dyDescent="0.25">
      <c r="A426" s="1"/>
    </row>
    <row r="427" spans="1:1" ht="16.5" customHeight="1" x14ac:dyDescent="0.25">
      <c r="A427" s="1"/>
    </row>
    <row r="428" spans="1:1" ht="16.5" customHeight="1" x14ac:dyDescent="0.25">
      <c r="A428" s="1"/>
    </row>
    <row r="429" spans="1:1" ht="16.5" customHeight="1" x14ac:dyDescent="0.25">
      <c r="A429" s="1"/>
    </row>
    <row r="430" spans="1:1" ht="16.5" customHeight="1" x14ac:dyDescent="0.25">
      <c r="A430" s="1"/>
    </row>
    <row r="431" spans="1:1" ht="16.5" customHeight="1" x14ac:dyDescent="0.25">
      <c r="A431" s="1"/>
    </row>
    <row r="432" spans="1:1" ht="16.5" customHeight="1" x14ac:dyDescent="0.25">
      <c r="A432" s="1"/>
    </row>
    <row r="433" spans="1:1" ht="16.5" customHeight="1" x14ac:dyDescent="0.25">
      <c r="A433" s="1"/>
    </row>
    <row r="434" spans="1:1" ht="16.5" customHeight="1" x14ac:dyDescent="0.25">
      <c r="A434" s="1"/>
    </row>
  </sheetData>
  <mergeCells count="5">
    <mergeCell ref="A4:C4"/>
    <mergeCell ref="A3:C3"/>
    <mergeCell ref="A2:C2"/>
    <mergeCell ref="A1:C1"/>
    <mergeCell ref="A161:C161"/>
  </mergeCells>
  <phoneticPr fontId="11" type="noConversion"/>
  <pageMargins left="0.7" right="0.7" top="0.75" bottom="0.75" header="0.3" footer="0.3"/>
  <pageSetup paperSize="9" scale="7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01"/>
  <sheetViews>
    <sheetView workbookViewId="0">
      <selection activeCell="I5" sqref="I5"/>
    </sheetView>
  </sheetViews>
  <sheetFormatPr defaultRowHeight="15" x14ac:dyDescent="0.25"/>
  <cols>
    <col min="1" max="1" width="5.140625" bestFit="1" customWidth="1"/>
    <col min="2" max="2" width="89" bestFit="1" customWidth="1"/>
    <col min="3" max="3" width="13.7109375" style="4" bestFit="1" customWidth="1"/>
  </cols>
  <sheetData>
    <row r="1" spans="1:3" x14ac:dyDescent="0.25">
      <c r="A1" s="44" t="s">
        <v>436</v>
      </c>
      <c r="B1" s="44"/>
      <c r="C1" s="44"/>
    </row>
    <row r="2" spans="1:3" x14ac:dyDescent="0.25">
      <c r="A2" s="44" t="s">
        <v>365</v>
      </c>
      <c r="B2" s="45"/>
      <c r="C2" s="45"/>
    </row>
    <row r="3" spans="1:3" x14ac:dyDescent="0.25">
      <c r="A3" s="48" t="s">
        <v>435</v>
      </c>
      <c r="B3" s="49"/>
      <c r="C3" s="49"/>
    </row>
    <row r="4" spans="1:3" x14ac:dyDescent="0.25">
      <c r="A4" s="47" t="s">
        <v>364</v>
      </c>
      <c r="B4" s="49"/>
      <c r="C4" s="49"/>
    </row>
    <row r="5" spans="1:3" x14ac:dyDescent="0.25">
      <c r="A5" s="20"/>
      <c r="B5" s="33"/>
      <c r="C5" s="33" t="s">
        <v>434</v>
      </c>
    </row>
    <row r="6" spans="1:3" x14ac:dyDescent="0.25">
      <c r="A6" s="69">
        <v>1</v>
      </c>
      <c r="B6" s="70" t="s">
        <v>39</v>
      </c>
      <c r="C6" s="16">
        <v>0</v>
      </c>
    </row>
    <row r="7" spans="1:3" x14ac:dyDescent="0.25">
      <c r="A7" s="71" t="s">
        <v>21</v>
      </c>
      <c r="B7" s="63" t="s">
        <v>0</v>
      </c>
      <c r="C7" s="18">
        <v>0</v>
      </c>
    </row>
    <row r="8" spans="1:3" x14ac:dyDescent="0.25">
      <c r="A8" s="71" t="s">
        <v>22</v>
      </c>
      <c r="B8" s="63" t="s">
        <v>1</v>
      </c>
      <c r="C8" s="18">
        <v>0</v>
      </c>
    </row>
    <row r="9" spans="1:3" x14ac:dyDescent="0.25">
      <c r="A9" s="71" t="s">
        <v>23</v>
      </c>
      <c r="B9" s="63" t="s">
        <v>38</v>
      </c>
      <c r="C9" s="18">
        <v>0</v>
      </c>
    </row>
    <row r="10" spans="1:3" x14ac:dyDescent="0.25">
      <c r="A10" s="71" t="s">
        <v>24</v>
      </c>
      <c r="B10" s="63" t="s">
        <v>2</v>
      </c>
      <c r="C10" s="18">
        <v>0</v>
      </c>
    </row>
    <row r="11" spans="1:3" x14ac:dyDescent="0.25">
      <c r="A11" s="71" t="s">
        <v>25</v>
      </c>
      <c r="B11" s="63" t="s">
        <v>3</v>
      </c>
      <c r="C11" s="18">
        <v>0</v>
      </c>
    </row>
    <row r="12" spans="1:3" x14ac:dyDescent="0.25">
      <c r="A12" s="71" t="s">
        <v>26</v>
      </c>
      <c r="B12" s="63" t="s">
        <v>4</v>
      </c>
      <c r="C12" s="18">
        <v>0</v>
      </c>
    </row>
    <row r="13" spans="1:3" x14ac:dyDescent="0.25">
      <c r="A13" s="69">
        <v>2</v>
      </c>
      <c r="B13" s="70" t="s">
        <v>40</v>
      </c>
      <c r="C13" s="16">
        <v>0</v>
      </c>
    </row>
    <row r="14" spans="1:3" x14ac:dyDescent="0.25">
      <c r="A14" s="71" t="s">
        <v>27</v>
      </c>
      <c r="B14" s="63" t="s">
        <v>5</v>
      </c>
      <c r="C14" s="18">
        <v>0</v>
      </c>
    </row>
    <row r="15" spans="1:3" x14ac:dyDescent="0.25">
      <c r="A15" s="71" t="s">
        <v>28</v>
      </c>
      <c r="B15" s="63" t="s">
        <v>6</v>
      </c>
      <c r="C15" s="18">
        <v>0</v>
      </c>
    </row>
    <row r="16" spans="1:3" x14ac:dyDescent="0.25">
      <c r="A16" s="71" t="s">
        <v>29</v>
      </c>
      <c r="B16" s="63" t="s">
        <v>37</v>
      </c>
      <c r="C16" s="18">
        <v>0</v>
      </c>
    </row>
    <row r="17" spans="1:3" x14ac:dyDescent="0.25">
      <c r="A17" s="71" t="s">
        <v>30</v>
      </c>
      <c r="B17" s="63" t="s">
        <v>36</v>
      </c>
      <c r="C17" s="18">
        <v>0</v>
      </c>
    </row>
    <row r="18" spans="1:3" x14ac:dyDescent="0.25">
      <c r="A18" s="71" t="s">
        <v>31</v>
      </c>
      <c r="B18" s="63" t="s">
        <v>35</v>
      </c>
      <c r="C18" s="18">
        <v>0</v>
      </c>
    </row>
    <row r="19" spans="1:3" x14ac:dyDescent="0.25">
      <c r="A19" s="71" t="s">
        <v>33</v>
      </c>
      <c r="B19" s="63" t="s">
        <v>32</v>
      </c>
      <c r="C19" s="18">
        <v>0</v>
      </c>
    </row>
    <row r="20" spans="1:3" x14ac:dyDescent="0.25">
      <c r="A20" s="69">
        <v>3</v>
      </c>
      <c r="B20" s="70" t="s">
        <v>34</v>
      </c>
      <c r="C20" s="16">
        <v>0</v>
      </c>
    </row>
    <row r="21" spans="1:3" x14ac:dyDescent="0.25">
      <c r="A21" s="71" t="s">
        <v>42</v>
      </c>
      <c r="B21" s="63" t="s">
        <v>7</v>
      </c>
      <c r="C21" s="18">
        <v>0</v>
      </c>
    </row>
    <row r="22" spans="1:3" x14ac:dyDescent="0.25">
      <c r="A22" s="71" t="s">
        <v>43</v>
      </c>
      <c r="B22" s="63" t="s">
        <v>8</v>
      </c>
      <c r="C22" s="18">
        <v>0</v>
      </c>
    </row>
    <row r="23" spans="1:3" x14ac:dyDescent="0.25">
      <c r="A23" s="71" t="s">
        <v>44</v>
      </c>
      <c r="B23" s="63" t="s">
        <v>41</v>
      </c>
      <c r="C23" s="18">
        <v>0</v>
      </c>
    </row>
    <row r="24" spans="1:3" x14ac:dyDescent="0.25">
      <c r="A24" s="71" t="s">
        <v>45</v>
      </c>
      <c r="B24" s="63" t="s">
        <v>55</v>
      </c>
      <c r="C24" s="18">
        <v>0</v>
      </c>
    </row>
    <row r="25" spans="1:3" x14ac:dyDescent="0.25">
      <c r="A25" s="71" t="s">
        <v>46</v>
      </c>
      <c r="B25" s="63" t="s">
        <v>56</v>
      </c>
      <c r="C25" s="18">
        <v>0</v>
      </c>
    </row>
    <row r="26" spans="1:3" x14ac:dyDescent="0.25">
      <c r="A26" s="71" t="s">
        <v>47</v>
      </c>
      <c r="B26" s="63" t="s">
        <v>48</v>
      </c>
      <c r="C26" s="18">
        <v>0</v>
      </c>
    </row>
    <row r="27" spans="1:3" x14ac:dyDescent="0.25">
      <c r="A27" s="72" t="s">
        <v>49</v>
      </c>
      <c r="B27" s="70" t="s">
        <v>50</v>
      </c>
      <c r="C27" s="16">
        <v>0</v>
      </c>
    </row>
    <row r="28" spans="1:3" x14ac:dyDescent="0.25">
      <c r="A28" s="71" t="s">
        <v>51</v>
      </c>
      <c r="B28" s="63" t="s">
        <v>52</v>
      </c>
      <c r="C28" s="18">
        <v>0</v>
      </c>
    </row>
    <row r="29" spans="1:3" x14ac:dyDescent="0.25">
      <c r="A29" s="71" t="s">
        <v>53</v>
      </c>
      <c r="B29" s="63" t="s">
        <v>57</v>
      </c>
      <c r="C29" s="18">
        <v>0</v>
      </c>
    </row>
    <row r="30" spans="1:3" x14ac:dyDescent="0.25">
      <c r="A30" s="71" t="s">
        <v>54</v>
      </c>
      <c r="B30" s="63" t="s">
        <v>58</v>
      </c>
      <c r="C30" s="18">
        <v>0</v>
      </c>
    </row>
    <row r="31" spans="1:3" x14ac:dyDescent="0.25">
      <c r="A31" s="71" t="s">
        <v>60</v>
      </c>
      <c r="B31" s="63" t="s">
        <v>59</v>
      </c>
      <c r="C31" s="18">
        <v>0</v>
      </c>
    </row>
    <row r="32" spans="1:3" x14ac:dyDescent="0.25">
      <c r="A32" s="71" t="s">
        <v>61</v>
      </c>
      <c r="B32" s="63" t="s">
        <v>62</v>
      </c>
      <c r="C32" s="18">
        <v>0</v>
      </c>
    </row>
    <row r="33" spans="1:3" x14ac:dyDescent="0.25">
      <c r="A33" s="71" t="s">
        <v>63</v>
      </c>
      <c r="B33" s="63" t="s">
        <v>65</v>
      </c>
      <c r="C33" s="18">
        <v>0</v>
      </c>
    </row>
    <row r="34" spans="1:3" x14ac:dyDescent="0.25">
      <c r="A34" s="71" t="s">
        <v>64</v>
      </c>
      <c r="B34" s="63" t="s">
        <v>66</v>
      </c>
      <c r="C34" s="18">
        <v>0</v>
      </c>
    </row>
    <row r="35" spans="1:3" x14ac:dyDescent="0.25">
      <c r="A35" s="72" t="s">
        <v>67</v>
      </c>
      <c r="B35" s="70" t="s">
        <v>93</v>
      </c>
      <c r="C35" s="16">
        <f>+SUM(C36:C46)</f>
        <v>21760968</v>
      </c>
    </row>
    <row r="36" spans="1:3" x14ac:dyDescent="0.25">
      <c r="A36" s="71" t="s">
        <v>68</v>
      </c>
      <c r="B36" s="63" t="s">
        <v>9</v>
      </c>
      <c r="C36" s="18">
        <v>0</v>
      </c>
    </row>
    <row r="37" spans="1:3" x14ac:dyDescent="0.25">
      <c r="A37" s="71" t="s">
        <v>69</v>
      </c>
      <c r="B37" s="63" t="s">
        <v>74</v>
      </c>
      <c r="C37" s="18">
        <v>12944661</v>
      </c>
    </row>
    <row r="38" spans="1:3" x14ac:dyDescent="0.25">
      <c r="A38" s="71" t="s">
        <v>70</v>
      </c>
      <c r="B38" s="63" t="s">
        <v>73</v>
      </c>
      <c r="C38" s="18"/>
    </row>
    <row r="39" spans="1:3" x14ac:dyDescent="0.25">
      <c r="A39" s="71" t="s">
        <v>71</v>
      </c>
      <c r="B39" s="63" t="s">
        <v>72</v>
      </c>
      <c r="C39" s="18">
        <v>0</v>
      </c>
    </row>
    <row r="40" spans="1:3" x14ac:dyDescent="0.25">
      <c r="A40" s="71" t="s">
        <v>75</v>
      </c>
      <c r="B40" s="63" t="s">
        <v>10</v>
      </c>
      <c r="C40" s="18">
        <v>4189983</v>
      </c>
    </row>
    <row r="41" spans="1:3" x14ac:dyDescent="0.25">
      <c r="A41" s="71" t="s">
        <v>76</v>
      </c>
      <c r="B41" s="63" t="s">
        <v>11</v>
      </c>
      <c r="C41" s="18">
        <v>4626324</v>
      </c>
    </row>
    <row r="42" spans="1:3" x14ac:dyDescent="0.25">
      <c r="A42" s="71" t="s">
        <v>77</v>
      </c>
      <c r="B42" s="63" t="s">
        <v>12</v>
      </c>
      <c r="C42" s="18">
        <v>0</v>
      </c>
    </row>
    <row r="43" spans="1:3" x14ac:dyDescent="0.25">
      <c r="A43" s="71" t="s">
        <v>78</v>
      </c>
      <c r="B43" s="63" t="s">
        <v>80</v>
      </c>
      <c r="C43" s="18">
        <v>0</v>
      </c>
    </row>
    <row r="44" spans="1:3" x14ac:dyDescent="0.25">
      <c r="A44" s="71" t="s">
        <v>79</v>
      </c>
      <c r="B44" s="63" t="s">
        <v>81</v>
      </c>
      <c r="C44" s="18">
        <v>0</v>
      </c>
    </row>
    <row r="45" spans="1:3" x14ac:dyDescent="0.25">
      <c r="A45" s="71" t="s">
        <v>83</v>
      </c>
      <c r="B45" s="63" t="s">
        <v>13</v>
      </c>
      <c r="C45" s="18">
        <v>0</v>
      </c>
    </row>
    <row r="46" spans="1:3" x14ac:dyDescent="0.25">
      <c r="A46" s="71" t="s">
        <v>84</v>
      </c>
      <c r="B46" s="63" t="s">
        <v>82</v>
      </c>
      <c r="C46" s="18">
        <v>0</v>
      </c>
    </row>
    <row r="47" spans="1:3" x14ac:dyDescent="0.25">
      <c r="A47" s="72" t="s">
        <v>85</v>
      </c>
      <c r="B47" s="70" t="s">
        <v>94</v>
      </c>
      <c r="C47" s="16">
        <v>0</v>
      </c>
    </row>
    <row r="48" spans="1:3" x14ac:dyDescent="0.25">
      <c r="A48" s="71" t="s">
        <v>86</v>
      </c>
      <c r="B48" s="63" t="s">
        <v>89</v>
      </c>
      <c r="C48" s="18">
        <v>0</v>
      </c>
    </row>
    <row r="49" spans="1:3" x14ac:dyDescent="0.25">
      <c r="A49" s="71" t="s">
        <v>87</v>
      </c>
      <c r="B49" s="63" t="s">
        <v>88</v>
      </c>
      <c r="C49" s="18">
        <v>0</v>
      </c>
    </row>
    <row r="50" spans="1:3" x14ac:dyDescent="0.25">
      <c r="A50" s="71" t="s">
        <v>90</v>
      </c>
      <c r="B50" s="63" t="s">
        <v>14</v>
      </c>
      <c r="C50" s="18">
        <v>0</v>
      </c>
    </row>
    <row r="51" spans="1:3" x14ac:dyDescent="0.25">
      <c r="A51" s="71" t="s">
        <v>91</v>
      </c>
      <c r="B51" s="63" t="s">
        <v>381</v>
      </c>
      <c r="C51" s="18">
        <v>0</v>
      </c>
    </row>
    <row r="52" spans="1:3" x14ac:dyDescent="0.25">
      <c r="A52" s="71" t="s">
        <v>92</v>
      </c>
      <c r="B52" s="63" t="s">
        <v>15</v>
      </c>
      <c r="C52" s="18">
        <v>0</v>
      </c>
    </row>
    <row r="53" spans="1:3" x14ac:dyDescent="0.25">
      <c r="A53" s="72" t="s">
        <v>95</v>
      </c>
      <c r="B53" s="70" t="s">
        <v>382</v>
      </c>
      <c r="C53" s="16">
        <v>0</v>
      </c>
    </row>
    <row r="54" spans="1:3" x14ac:dyDescent="0.25">
      <c r="A54" s="71" t="s">
        <v>96</v>
      </c>
      <c r="B54" s="63" t="s">
        <v>16</v>
      </c>
      <c r="C54" s="18">
        <v>0</v>
      </c>
    </row>
    <row r="55" spans="1:3" x14ac:dyDescent="0.25">
      <c r="A55" s="71" t="s">
        <v>97</v>
      </c>
      <c r="B55" s="63" t="s">
        <v>17</v>
      </c>
      <c r="C55" s="18">
        <v>0</v>
      </c>
    </row>
    <row r="56" spans="1:3" ht="24" x14ac:dyDescent="0.25">
      <c r="A56" s="71" t="s">
        <v>98</v>
      </c>
      <c r="B56" s="63" t="s">
        <v>18</v>
      </c>
      <c r="C56" s="18">
        <v>0</v>
      </c>
    </row>
    <row r="57" spans="1:3" x14ac:dyDescent="0.25">
      <c r="A57" s="71" t="s">
        <v>99</v>
      </c>
      <c r="B57" s="63" t="s">
        <v>101</v>
      </c>
      <c r="C57" s="18">
        <v>0</v>
      </c>
    </row>
    <row r="58" spans="1:3" x14ac:dyDescent="0.25">
      <c r="A58" s="71" t="s">
        <v>100</v>
      </c>
      <c r="B58" s="63" t="s">
        <v>102</v>
      </c>
      <c r="C58" s="18">
        <v>0</v>
      </c>
    </row>
    <row r="59" spans="1:3" x14ac:dyDescent="0.25">
      <c r="A59" s="71" t="s">
        <v>104</v>
      </c>
      <c r="B59" s="63" t="s">
        <v>103</v>
      </c>
      <c r="C59" s="18">
        <v>0</v>
      </c>
    </row>
    <row r="60" spans="1:3" x14ac:dyDescent="0.25">
      <c r="A60" s="72" t="s">
        <v>105</v>
      </c>
      <c r="B60" s="70" t="s">
        <v>139</v>
      </c>
      <c r="C60" s="16">
        <v>0</v>
      </c>
    </row>
    <row r="61" spans="1:3" x14ac:dyDescent="0.25">
      <c r="A61" s="71" t="s">
        <v>106</v>
      </c>
      <c r="B61" s="63" t="s">
        <v>19</v>
      </c>
      <c r="C61" s="18">
        <v>0</v>
      </c>
    </row>
    <row r="62" spans="1:3" x14ac:dyDescent="0.25">
      <c r="A62" s="71" t="s">
        <v>107</v>
      </c>
      <c r="B62" s="63" t="s">
        <v>110</v>
      </c>
      <c r="C62" s="18">
        <v>0</v>
      </c>
    </row>
    <row r="63" spans="1:3" x14ac:dyDescent="0.25">
      <c r="A63" s="71" t="s">
        <v>108</v>
      </c>
      <c r="B63" s="63" t="s">
        <v>20</v>
      </c>
      <c r="C63" s="18">
        <v>0</v>
      </c>
    </row>
    <row r="64" spans="1:3" x14ac:dyDescent="0.25">
      <c r="A64" s="71" t="s">
        <v>112</v>
      </c>
      <c r="B64" s="63" t="s">
        <v>109</v>
      </c>
      <c r="C64" s="18">
        <v>0</v>
      </c>
    </row>
    <row r="65" spans="1:3" x14ac:dyDescent="0.25">
      <c r="A65" s="72" t="s">
        <v>111</v>
      </c>
      <c r="B65" s="70" t="s">
        <v>138</v>
      </c>
      <c r="C65" s="16">
        <f>+C60+C53+C47+C35+C27+C20+C13</f>
        <v>21760968</v>
      </c>
    </row>
    <row r="66" spans="1:3" x14ac:dyDescent="0.25">
      <c r="A66" s="72" t="s">
        <v>115</v>
      </c>
      <c r="B66" s="70" t="s">
        <v>132</v>
      </c>
      <c r="C66" s="16">
        <v>0</v>
      </c>
    </row>
    <row r="67" spans="1:3" x14ac:dyDescent="0.25">
      <c r="A67" s="71" t="s">
        <v>134</v>
      </c>
      <c r="B67" s="63" t="s">
        <v>133</v>
      </c>
      <c r="C67" s="18">
        <v>0</v>
      </c>
    </row>
    <row r="68" spans="1:3" x14ac:dyDescent="0.25">
      <c r="A68" s="71" t="s">
        <v>135</v>
      </c>
      <c r="B68" s="63" t="s">
        <v>113</v>
      </c>
      <c r="C68" s="18">
        <v>0</v>
      </c>
    </row>
    <row r="69" spans="1:3" x14ac:dyDescent="0.25">
      <c r="A69" s="71" t="s">
        <v>136</v>
      </c>
      <c r="B69" s="63" t="s">
        <v>114</v>
      </c>
      <c r="C69" s="18">
        <v>0</v>
      </c>
    </row>
    <row r="70" spans="1:3" x14ac:dyDescent="0.25">
      <c r="A70" s="72" t="s">
        <v>116</v>
      </c>
      <c r="B70" s="70" t="s">
        <v>137</v>
      </c>
      <c r="C70" s="16">
        <v>0</v>
      </c>
    </row>
    <row r="71" spans="1:3" x14ac:dyDescent="0.25">
      <c r="A71" s="71" t="s">
        <v>140</v>
      </c>
      <c r="B71" s="63" t="s">
        <v>142</v>
      </c>
      <c r="C71" s="18">
        <v>0</v>
      </c>
    </row>
    <row r="72" spans="1:3" x14ac:dyDescent="0.25">
      <c r="A72" s="71" t="s">
        <v>143</v>
      </c>
      <c r="B72" s="63" t="s">
        <v>141</v>
      </c>
      <c r="C72" s="18">
        <v>0</v>
      </c>
    </row>
    <row r="73" spans="1:3" x14ac:dyDescent="0.25">
      <c r="A73" s="71" t="s">
        <v>144</v>
      </c>
      <c r="B73" s="63" t="s">
        <v>145</v>
      </c>
      <c r="C73" s="18">
        <v>0</v>
      </c>
    </row>
    <row r="74" spans="1:3" x14ac:dyDescent="0.25">
      <c r="A74" s="71" t="s">
        <v>147</v>
      </c>
      <c r="B74" s="63" t="s">
        <v>146</v>
      </c>
      <c r="C74" s="18">
        <v>0</v>
      </c>
    </row>
    <row r="75" spans="1:3" x14ac:dyDescent="0.25">
      <c r="A75" s="72" t="s">
        <v>117</v>
      </c>
      <c r="B75" s="70" t="s">
        <v>148</v>
      </c>
      <c r="C75" s="16">
        <f>+C76+C77</f>
        <v>1042738</v>
      </c>
    </row>
    <row r="76" spans="1:3" x14ac:dyDescent="0.25">
      <c r="A76" s="71" t="s">
        <v>149</v>
      </c>
      <c r="B76" s="63" t="s">
        <v>118</v>
      </c>
      <c r="C76" s="18">
        <v>1042738</v>
      </c>
    </row>
    <row r="77" spans="1:3" x14ac:dyDescent="0.25">
      <c r="A77" s="71" t="s">
        <v>150</v>
      </c>
      <c r="B77" s="63" t="s">
        <v>120</v>
      </c>
      <c r="C77" s="18">
        <v>0</v>
      </c>
    </row>
    <row r="78" spans="1:3" x14ac:dyDescent="0.25">
      <c r="A78" s="72" t="s">
        <v>119</v>
      </c>
      <c r="B78" s="70" t="s">
        <v>383</v>
      </c>
      <c r="C78" s="16">
        <f>+C79+C80+C81+C82</f>
        <v>21872693</v>
      </c>
    </row>
    <row r="79" spans="1:3" x14ac:dyDescent="0.25">
      <c r="A79" s="71" t="s">
        <v>151</v>
      </c>
      <c r="B79" s="63" t="s">
        <v>123</v>
      </c>
      <c r="C79" s="18">
        <v>0</v>
      </c>
    </row>
    <row r="80" spans="1:3" x14ac:dyDescent="0.25">
      <c r="A80" s="71" t="s">
        <v>152</v>
      </c>
      <c r="B80" s="63" t="s">
        <v>125</v>
      </c>
      <c r="C80" s="18">
        <v>0</v>
      </c>
    </row>
    <row r="81" spans="1:3" x14ac:dyDescent="0.25">
      <c r="A81" s="71" t="s">
        <v>153</v>
      </c>
      <c r="B81" s="63" t="s">
        <v>155</v>
      </c>
      <c r="C81" s="18">
        <v>0</v>
      </c>
    </row>
    <row r="82" spans="1:3" x14ac:dyDescent="0.25">
      <c r="A82" s="71" t="s">
        <v>154</v>
      </c>
      <c r="B82" s="63" t="s">
        <v>156</v>
      </c>
      <c r="C82" s="18">
        <v>21872693</v>
      </c>
    </row>
    <row r="83" spans="1:3" x14ac:dyDescent="0.25">
      <c r="A83" s="72" t="s">
        <v>121</v>
      </c>
      <c r="B83" s="70" t="s">
        <v>157</v>
      </c>
      <c r="C83" s="16">
        <v>0</v>
      </c>
    </row>
    <row r="84" spans="1:3" x14ac:dyDescent="0.25">
      <c r="A84" s="71" t="s">
        <v>159</v>
      </c>
      <c r="B84" s="63" t="s">
        <v>127</v>
      </c>
      <c r="C84" s="18">
        <v>0</v>
      </c>
    </row>
    <row r="85" spans="1:3" x14ac:dyDescent="0.25">
      <c r="A85" s="71" t="s">
        <v>160</v>
      </c>
      <c r="B85" s="63" t="s">
        <v>128</v>
      </c>
      <c r="C85" s="18">
        <v>0</v>
      </c>
    </row>
    <row r="86" spans="1:3" x14ac:dyDescent="0.25">
      <c r="A86" s="71" t="s">
        <v>161</v>
      </c>
      <c r="B86" s="63" t="s">
        <v>129</v>
      </c>
      <c r="C86" s="18">
        <v>0</v>
      </c>
    </row>
    <row r="87" spans="1:3" x14ac:dyDescent="0.25">
      <c r="A87" s="71" t="s">
        <v>162</v>
      </c>
      <c r="B87" s="63" t="s">
        <v>158</v>
      </c>
      <c r="C87" s="18">
        <v>0</v>
      </c>
    </row>
    <row r="88" spans="1:3" x14ac:dyDescent="0.25">
      <c r="A88" s="72" t="s">
        <v>122</v>
      </c>
      <c r="B88" s="70" t="s">
        <v>131</v>
      </c>
      <c r="C88" s="16">
        <v>0</v>
      </c>
    </row>
    <row r="89" spans="1:3" x14ac:dyDescent="0.25">
      <c r="A89" s="72" t="s">
        <v>124</v>
      </c>
      <c r="B89" s="70" t="s">
        <v>130</v>
      </c>
      <c r="C89" s="16">
        <v>0</v>
      </c>
    </row>
    <row r="90" spans="1:3" x14ac:dyDescent="0.25">
      <c r="A90" s="72">
        <v>17</v>
      </c>
      <c r="B90" s="70" t="s">
        <v>163</v>
      </c>
      <c r="C90" s="16">
        <f>+C83+C88+C89+C78+C75+C70+C66</f>
        <v>22915431</v>
      </c>
    </row>
    <row r="91" spans="1:3" x14ac:dyDescent="0.25">
      <c r="A91" s="72" t="s">
        <v>126</v>
      </c>
      <c r="B91" s="70" t="s">
        <v>164</v>
      </c>
      <c r="C91" s="16">
        <f>+C90+C65</f>
        <v>44676399</v>
      </c>
    </row>
    <row r="92" spans="1:3" x14ac:dyDescent="0.25">
      <c r="A92" s="3"/>
    </row>
    <row r="93" spans="1:3" x14ac:dyDescent="0.25">
      <c r="A93" s="3"/>
    </row>
    <row r="94" spans="1:3" x14ac:dyDescent="0.25">
      <c r="A94" s="3"/>
    </row>
    <row r="95" spans="1:3" x14ac:dyDescent="0.25">
      <c r="A95" s="3"/>
    </row>
    <row r="96" spans="1:3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</sheetData>
  <mergeCells count="4">
    <mergeCell ref="A4:C4"/>
    <mergeCell ref="A3:C3"/>
    <mergeCell ref="A2:C2"/>
    <mergeCell ref="A1:C1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405"/>
  <sheetViews>
    <sheetView topLeftCell="A13" workbookViewId="0">
      <selection activeCell="H7" sqref="H7"/>
    </sheetView>
  </sheetViews>
  <sheetFormatPr defaultRowHeight="15" x14ac:dyDescent="0.25"/>
  <cols>
    <col min="1" max="1" width="6.140625" bestFit="1" customWidth="1"/>
    <col min="2" max="2" width="92" bestFit="1" customWidth="1"/>
    <col min="3" max="3" width="14.140625" style="4" bestFit="1" customWidth="1"/>
  </cols>
  <sheetData>
    <row r="1" spans="1:3" x14ac:dyDescent="0.25">
      <c r="A1" s="44" t="s">
        <v>437</v>
      </c>
      <c r="B1" s="44"/>
      <c r="C1" s="44"/>
    </row>
    <row r="2" spans="1:3" x14ac:dyDescent="0.25">
      <c r="A2" s="44" t="s">
        <v>365</v>
      </c>
      <c r="B2" s="45"/>
      <c r="C2" s="45"/>
    </row>
    <row r="3" spans="1:3" x14ac:dyDescent="0.25">
      <c r="A3" s="48" t="s">
        <v>435</v>
      </c>
      <c r="B3" s="49"/>
      <c r="C3" s="49"/>
    </row>
    <row r="4" spans="1:3" x14ac:dyDescent="0.25">
      <c r="A4" s="47" t="s">
        <v>363</v>
      </c>
      <c r="B4" s="47"/>
      <c r="C4" s="47"/>
    </row>
    <row r="5" spans="1:3" x14ac:dyDescent="0.25">
      <c r="A5" s="20"/>
      <c r="B5" s="20"/>
      <c r="C5" s="33" t="s">
        <v>434</v>
      </c>
    </row>
    <row r="6" spans="1:3" x14ac:dyDescent="0.25">
      <c r="A6" s="9">
        <v>1</v>
      </c>
      <c r="B6" s="9" t="s">
        <v>219</v>
      </c>
      <c r="C6" s="10">
        <f>+C7+C26+C27+C47+C56</f>
        <v>44676399</v>
      </c>
    </row>
    <row r="7" spans="1:3" x14ac:dyDescent="0.25">
      <c r="A7" s="11" t="s">
        <v>21</v>
      </c>
      <c r="B7" s="8" t="s">
        <v>220</v>
      </c>
      <c r="C7" s="16">
        <f>+SUM(C8:C25)</f>
        <v>13390548</v>
      </c>
    </row>
    <row r="8" spans="1:3" x14ac:dyDescent="0.25">
      <c r="A8" s="12" t="s">
        <v>221</v>
      </c>
      <c r="B8" s="13" t="s">
        <v>165</v>
      </c>
      <c r="C8" s="18">
        <v>12570548</v>
      </c>
    </row>
    <row r="9" spans="1:3" x14ac:dyDescent="0.25">
      <c r="A9" s="12" t="s">
        <v>222</v>
      </c>
      <c r="B9" s="13" t="s">
        <v>166</v>
      </c>
      <c r="C9" s="18">
        <v>0</v>
      </c>
    </row>
    <row r="10" spans="1:3" x14ac:dyDescent="0.25">
      <c r="A10" s="12" t="s">
        <v>223</v>
      </c>
      <c r="B10" s="13" t="s">
        <v>167</v>
      </c>
      <c r="C10" s="18">
        <v>400000</v>
      </c>
    </row>
    <row r="11" spans="1:3" x14ac:dyDescent="0.25">
      <c r="A11" s="12" t="s">
        <v>224</v>
      </c>
      <c r="B11" s="13" t="s">
        <v>168</v>
      </c>
      <c r="C11" s="18">
        <v>0</v>
      </c>
    </row>
    <row r="12" spans="1:3" x14ac:dyDescent="0.25">
      <c r="A12" s="12" t="s">
        <v>225</v>
      </c>
      <c r="B12" s="13" t="s">
        <v>169</v>
      </c>
      <c r="C12" s="18">
        <v>0</v>
      </c>
    </row>
    <row r="13" spans="1:3" x14ac:dyDescent="0.25">
      <c r="A13" s="12" t="s">
        <v>226</v>
      </c>
      <c r="B13" s="13" t="s">
        <v>170</v>
      </c>
      <c r="C13" s="18">
        <v>0</v>
      </c>
    </row>
    <row r="14" spans="1:3" x14ac:dyDescent="0.25">
      <c r="A14" s="12" t="s">
        <v>227</v>
      </c>
      <c r="B14" s="13" t="s">
        <v>171</v>
      </c>
      <c r="C14" s="18">
        <v>0</v>
      </c>
    </row>
    <row r="15" spans="1:3" x14ac:dyDescent="0.25">
      <c r="A15" s="12" t="s">
        <v>228</v>
      </c>
      <c r="B15" s="13" t="s">
        <v>172</v>
      </c>
      <c r="C15" s="18">
        <v>0</v>
      </c>
    </row>
    <row r="16" spans="1:3" x14ac:dyDescent="0.25">
      <c r="A16" s="12" t="s">
        <v>229</v>
      </c>
      <c r="B16" s="13" t="s">
        <v>173</v>
      </c>
      <c r="C16" s="18">
        <v>0</v>
      </c>
    </row>
    <row r="17" spans="1:3" x14ac:dyDescent="0.25">
      <c r="A17" s="12" t="s">
        <v>230</v>
      </c>
      <c r="B17" s="13" t="s">
        <v>174</v>
      </c>
      <c r="C17" s="18">
        <v>0</v>
      </c>
    </row>
    <row r="18" spans="1:3" x14ac:dyDescent="0.25">
      <c r="A18" s="12" t="s">
        <v>231</v>
      </c>
      <c r="B18" s="13" t="s">
        <v>175</v>
      </c>
      <c r="C18" s="18">
        <v>0</v>
      </c>
    </row>
    <row r="19" spans="1:3" x14ac:dyDescent="0.25">
      <c r="A19" s="12" t="s">
        <v>232</v>
      </c>
      <c r="B19" s="13" t="s">
        <v>176</v>
      </c>
      <c r="C19" s="18">
        <v>0</v>
      </c>
    </row>
    <row r="20" spans="1:3" x14ac:dyDescent="0.25">
      <c r="A20" s="12" t="s">
        <v>233</v>
      </c>
      <c r="B20" s="13" t="s">
        <v>370</v>
      </c>
      <c r="C20" s="18">
        <v>0</v>
      </c>
    </row>
    <row r="21" spans="1:3" x14ac:dyDescent="0.25">
      <c r="A21" s="12" t="s">
        <v>234</v>
      </c>
      <c r="B21" s="13" t="s">
        <v>371</v>
      </c>
      <c r="C21" s="18">
        <v>0</v>
      </c>
    </row>
    <row r="22" spans="1:3" x14ac:dyDescent="0.25">
      <c r="A22" s="12" t="s">
        <v>235</v>
      </c>
      <c r="B22" s="13" t="s">
        <v>177</v>
      </c>
      <c r="C22" s="18">
        <v>0</v>
      </c>
    </row>
    <row r="23" spans="1:3" x14ac:dyDescent="0.25">
      <c r="A23" s="12" t="s">
        <v>236</v>
      </c>
      <c r="B23" s="13" t="s">
        <v>178</v>
      </c>
      <c r="C23" s="18">
        <v>420000</v>
      </c>
    </row>
    <row r="24" spans="1:3" x14ac:dyDescent="0.25">
      <c r="A24" s="12" t="s">
        <v>237</v>
      </c>
      <c r="B24" s="13" t="s">
        <v>179</v>
      </c>
      <c r="C24" s="18">
        <v>0</v>
      </c>
    </row>
    <row r="25" spans="1:3" x14ac:dyDescent="0.25">
      <c r="A25" s="12" t="s">
        <v>238</v>
      </c>
      <c r="B25" s="13" t="s">
        <v>372</v>
      </c>
      <c r="C25" s="18">
        <v>0</v>
      </c>
    </row>
    <row r="26" spans="1:3" x14ac:dyDescent="0.25">
      <c r="A26" s="14" t="s">
        <v>22</v>
      </c>
      <c r="B26" s="9" t="s">
        <v>239</v>
      </c>
      <c r="C26" s="16">
        <v>1513115</v>
      </c>
    </row>
    <row r="27" spans="1:3" x14ac:dyDescent="0.25">
      <c r="A27" s="14" t="s">
        <v>23</v>
      </c>
      <c r="B27" s="9" t="s">
        <v>240</v>
      </c>
      <c r="C27" s="30">
        <f>+SUM(C28:C46)</f>
        <v>29772736</v>
      </c>
    </row>
    <row r="28" spans="1:3" x14ac:dyDescent="0.25">
      <c r="A28" s="12" t="s">
        <v>241</v>
      </c>
      <c r="B28" s="13" t="s">
        <v>180</v>
      </c>
      <c r="C28" s="18">
        <v>20000</v>
      </c>
    </row>
    <row r="29" spans="1:3" x14ac:dyDescent="0.25">
      <c r="A29" s="12" t="s">
        <v>242</v>
      </c>
      <c r="B29" s="13" t="s">
        <v>181</v>
      </c>
      <c r="C29" s="18">
        <v>19953536</v>
      </c>
    </row>
    <row r="30" spans="1:3" x14ac:dyDescent="0.25">
      <c r="A30" s="12" t="s">
        <v>243</v>
      </c>
      <c r="B30" s="13" t="s">
        <v>182</v>
      </c>
      <c r="C30" s="18">
        <v>0</v>
      </c>
    </row>
    <row r="31" spans="1:3" x14ac:dyDescent="0.25">
      <c r="A31" s="12" t="s">
        <v>244</v>
      </c>
      <c r="B31" s="13" t="s">
        <v>183</v>
      </c>
      <c r="C31" s="18">
        <v>172200</v>
      </c>
    </row>
    <row r="32" spans="1:3" x14ac:dyDescent="0.25">
      <c r="A32" s="12" t="s">
        <v>245</v>
      </c>
      <c r="B32" s="13" t="s">
        <v>184</v>
      </c>
      <c r="C32" s="18">
        <v>0</v>
      </c>
    </row>
    <row r="33" spans="1:3" x14ac:dyDescent="0.25">
      <c r="A33" s="12" t="s">
        <v>246</v>
      </c>
      <c r="B33" s="13" t="s">
        <v>185</v>
      </c>
      <c r="C33" s="18">
        <v>5001000</v>
      </c>
    </row>
    <row r="34" spans="1:3" x14ac:dyDescent="0.25">
      <c r="A34" s="12" t="s">
        <v>247</v>
      </c>
      <c r="B34" s="13" t="s">
        <v>186</v>
      </c>
      <c r="C34" s="18">
        <v>0</v>
      </c>
    </row>
    <row r="35" spans="1:3" x14ac:dyDescent="0.25">
      <c r="A35" s="12" t="s">
        <v>248</v>
      </c>
      <c r="B35" s="13" t="s">
        <v>255</v>
      </c>
      <c r="C35" s="18">
        <v>395000</v>
      </c>
    </row>
    <row r="36" spans="1:3" x14ac:dyDescent="0.25">
      <c r="A36" s="12" t="s">
        <v>249</v>
      </c>
      <c r="B36" s="13" t="s">
        <v>187</v>
      </c>
      <c r="C36" s="18">
        <v>58000</v>
      </c>
    </row>
    <row r="37" spans="1:3" x14ac:dyDescent="0.25">
      <c r="A37" s="12" t="s">
        <v>250</v>
      </c>
      <c r="B37" s="13" t="s">
        <v>256</v>
      </c>
      <c r="C37" s="18">
        <v>0</v>
      </c>
    </row>
    <row r="38" spans="1:3" x14ac:dyDescent="0.25">
      <c r="A38" s="12" t="s">
        <v>251</v>
      </c>
      <c r="B38" s="13" t="s">
        <v>188</v>
      </c>
      <c r="C38" s="18">
        <v>0</v>
      </c>
    </row>
    <row r="39" spans="1:3" x14ac:dyDescent="0.25">
      <c r="A39" s="12" t="s">
        <v>252</v>
      </c>
      <c r="B39" s="13" t="s">
        <v>257</v>
      </c>
      <c r="C39" s="18">
        <v>340000</v>
      </c>
    </row>
    <row r="40" spans="1:3" x14ac:dyDescent="0.25">
      <c r="A40" s="12" t="s">
        <v>253</v>
      </c>
      <c r="B40" s="13" t="s">
        <v>189</v>
      </c>
      <c r="C40" s="18">
        <v>0</v>
      </c>
    </row>
    <row r="41" spans="1:3" x14ac:dyDescent="0.25">
      <c r="A41" s="12" t="s">
        <v>254</v>
      </c>
      <c r="B41" s="13" t="s">
        <v>190</v>
      </c>
      <c r="C41" s="18">
        <v>0</v>
      </c>
    </row>
    <row r="42" spans="1:3" x14ac:dyDescent="0.25">
      <c r="A42" s="12" t="s">
        <v>258</v>
      </c>
      <c r="B42" s="13" t="s">
        <v>191</v>
      </c>
      <c r="C42" s="18">
        <v>3664000</v>
      </c>
    </row>
    <row r="43" spans="1:3" x14ac:dyDescent="0.25">
      <c r="A43" s="12" t="s">
        <v>259</v>
      </c>
      <c r="B43" s="13" t="s">
        <v>192</v>
      </c>
      <c r="C43" s="18">
        <v>164000</v>
      </c>
    </row>
    <row r="44" spans="1:3" x14ac:dyDescent="0.25">
      <c r="A44" s="12" t="s">
        <v>260</v>
      </c>
      <c r="B44" s="13" t="s">
        <v>263</v>
      </c>
      <c r="C44" s="18">
        <v>0</v>
      </c>
    </row>
    <row r="45" spans="1:3" x14ac:dyDescent="0.25">
      <c r="A45" s="12" t="s">
        <v>261</v>
      </c>
      <c r="B45" s="13" t="s">
        <v>264</v>
      </c>
      <c r="C45" s="18">
        <v>0</v>
      </c>
    </row>
    <row r="46" spans="1:3" x14ac:dyDescent="0.25">
      <c r="A46" s="12" t="s">
        <v>262</v>
      </c>
      <c r="B46" s="13" t="s">
        <v>193</v>
      </c>
      <c r="C46" s="18">
        <v>5000</v>
      </c>
    </row>
    <row r="47" spans="1:3" x14ac:dyDescent="0.25">
      <c r="A47" s="14" t="s">
        <v>24</v>
      </c>
      <c r="B47" s="9" t="s">
        <v>265</v>
      </c>
      <c r="C47" s="16">
        <v>0</v>
      </c>
    </row>
    <row r="48" spans="1:3" x14ac:dyDescent="0.25">
      <c r="A48" s="12" t="s">
        <v>266</v>
      </c>
      <c r="B48" s="13" t="s">
        <v>194</v>
      </c>
      <c r="C48" s="18">
        <v>0</v>
      </c>
    </row>
    <row r="49" spans="1:3" x14ac:dyDescent="0.25">
      <c r="A49" s="12" t="s">
        <v>267</v>
      </c>
      <c r="B49" s="13" t="s">
        <v>385</v>
      </c>
      <c r="C49" s="18">
        <v>0</v>
      </c>
    </row>
    <row r="50" spans="1:3" x14ac:dyDescent="0.25">
      <c r="A50" s="12" t="s">
        <v>268</v>
      </c>
      <c r="B50" s="13" t="s">
        <v>195</v>
      </c>
      <c r="C50" s="18">
        <v>0</v>
      </c>
    </row>
    <row r="51" spans="1:3" x14ac:dyDescent="0.25">
      <c r="A51" s="12" t="s">
        <v>269</v>
      </c>
      <c r="B51" s="13" t="s">
        <v>278</v>
      </c>
      <c r="C51" s="18">
        <v>0</v>
      </c>
    </row>
    <row r="52" spans="1:3" x14ac:dyDescent="0.25">
      <c r="A52" s="12" t="s">
        <v>270</v>
      </c>
      <c r="B52" s="13" t="s">
        <v>277</v>
      </c>
      <c r="C52" s="18">
        <v>0</v>
      </c>
    </row>
    <row r="53" spans="1:3" x14ac:dyDescent="0.25">
      <c r="A53" s="12" t="s">
        <v>271</v>
      </c>
      <c r="B53" s="13" t="s">
        <v>276</v>
      </c>
      <c r="C53" s="18">
        <v>0</v>
      </c>
    </row>
    <row r="54" spans="1:3" x14ac:dyDescent="0.25">
      <c r="A54" s="12" t="s">
        <v>272</v>
      </c>
      <c r="B54" s="13" t="s">
        <v>275</v>
      </c>
      <c r="C54" s="18">
        <v>0</v>
      </c>
    </row>
    <row r="55" spans="1:3" x14ac:dyDescent="0.25">
      <c r="A55" s="12" t="s">
        <v>273</v>
      </c>
      <c r="B55" s="13" t="s">
        <v>274</v>
      </c>
      <c r="C55" s="18">
        <v>0</v>
      </c>
    </row>
    <row r="56" spans="1:3" x14ac:dyDescent="0.25">
      <c r="A56" s="12" t="s">
        <v>25</v>
      </c>
      <c r="B56" s="9" t="s">
        <v>279</v>
      </c>
      <c r="C56" s="18">
        <v>0</v>
      </c>
    </row>
    <row r="57" spans="1:3" x14ac:dyDescent="0.25">
      <c r="A57" s="12" t="s">
        <v>281</v>
      </c>
      <c r="B57" s="13" t="s">
        <v>280</v>
      </c>
      <c r="C57" s="18">
        <v>0</v>
      </c>
    </row>
    <row r="58" spans="1:3" x14ac:dyDescent="0.25">
      <c r="A58" s="12" t="s">
        <v>282</v>
      </c>
      <c r="B58" s="13" t="s">
        <v>196</v>
      </c>
      <c r="C58" s="18">
        <v>0</v>
      </c>
    </row>
    <row r="59" spans="1:3" x14ac:dyDescent="0.25">
      <c r="A59" s="12" t="s">
        <v>283</v>
      </c>
      <c r="B59" s="13" t="s">
        <v>197</v>
      </c>
      <c r="C59" s="18">
        <v>0</v>
      </c>
    </row>
    <row r="60" spans="1:3" x14ac:dyDescent="0.25">
      <c r="A60" s="12" t="s">
        <v>284</v>
      </c>
      <c r="B60" s="13" t="s">
        <v>198</v>
      </c>
      <c r="C60" s="18">
        <v>0</v>
      </c>
    </row>
    <row r="61" spans="1:3" x14ac:dyDescent="0.25">
      <c r="A61" s="12" t="s">
        <v>285</v>
      </c>
      <c r="B61" s="13" t="s">
        <v>373</v>
      </c>
      <c r="C61" s="18">
        <v>0</v>
      </c>
    </row>
    <row r="62" spans="1:3" x14ac:dyDescent="0.25">
      <c r="A62" s="12" t="s">
        <v>286</v>
      </c>
      <c r="B62" s="13" t="s">
        <v>199</v>
      </c>
      <c r="C62" s="18">
        <v>0</v>
      </c>
    </row>
    <row r="63" spans="1:3" x14ac:dyDescent="0.25">
      <c r="A63" s="12" t="s">
        <v>287</v>
      </c>
      <c r="B63" s="13" t="s">
        <v>386</v>
      </c>
      <c r="C63" s="18">
        <v>0</v>
      </c>
    </row>
    <row r="64" spans="1:3" x14ac:dyDescent="0.25">
      <c r="A64" s="12" t="s">
        <v>288</v>
      </c>
      <c r="B64" s="13" t="s">
        <v>375</v>
      </c>
      <c r="C64" s="18">
        <v>0</v>
      </c>
    </row>
    <row r="65" spans="1:3" x14ac:dyDescent="0.25">
      <c r="A65" s="12" t="s">
        <v>289</v>
      </c>
      <c r="B65" s="13" t="s">
        <v>387</v>
      </c>
      <c r="C65" s="18">
        <v>0</v>
      </c>
    </row>
    <row r="66" spans="1:3" x14ac:dyDescent="0.25">
      <c r="A66" s="12" t="s">
        <v>290</v>
      </c>
      <c r="B66" s="13" t="s">
        <v>388</v>
      </c>
      <c r="C66" s="18">
        <v>0</v>
      </c>
    </row>
    <row r="67" spans="1:3" x14ac:dyDescent="0.25">
      <c r="A67" s="12" t="s">
        <v>291</v>
      </c>
      <c r="B67" s="13" t="s">
        <v>378</v>
      </c>
      <c r="C67" s="18">
        <v>0</v>
      </c>
    </row>
    <row r="68" spans="1:3" x14ac:dyDescent="0.25">
      <c r="A68" s="12" t="s">
        <v>292</v>
      </c>
      <c r="B68" s="13" t="s">
        <v>200</v>
      </c>
      <c r="C68" s="18">
        <v>0</v>
      </c>
    </row>
    <row r="69" spans="1:3" x14ac:dyDescent="0.25">
      <c r="A69" s="12" t="s">
        <v>293</v>
      </c>
      <c r="B69" s="13" t="s">
        <v>201</v>
      </c>
      <c r="C69" s="18">
        <v>0</v>
      </c>
    </row>
    <row r="70" spans="1:3" x14ac:dyDescent="0.25">
      <c r="A70" s="12" t="s">
        <v>294</v>
      </c>
      <c r="B70" s="13" t="s">
        <v>202</v>
      </c>
      <c r="C70" s="18">
        <v>0</v>
      </c>
    </row>
    <row r="71" spans="1:3" x14ac:dyDescent="0.25">
      <c r="A71" s="12" t="s">
        <v>295</v>
      </c>
      <c r="B71" s="13" t="s">
        <v>389</v>
      </c>
      <c r="C71" s="18">
        <v>0</v>
      </c>
    </row>
    <row r="72" spans="1:3" x14ac:dyDescent="0.25">
      <c r="A72" s="12" t="s">
        <v>296</v>
      </c>
      <c r="B72" s="13" t="s">
        <v>203</v>
      </c>
      <c r="C72" s="18">
        <v>0</v>
      </c>
    </row>
    <row r="73" spans="1:3" x14ac:dyDescent="0.25">
      <c r="A73" s="14" t="s">
        <v>297</v>
      </c>
      <c r="B73" s="9" t="s">
        <v>298</v>
      </c>
      <c r="C73" s="16">
        <f>+C74+C83+C88</f>
        <v>0</v>
      </c>
    </row>
    <row r="74" spans="1:3" x14ac:dyDescent="0.25">
      <c r="A74" s="14" t="s">
        <v>27</v>
      </c>
      <c r="B74" s="9" t="s">
        <v>308</v>
      </c>
      <c r="C74" s="18">
        <v>0</v>
      </c>
    </row>
    <row r="75" spans="1:3" x14ac:dyDescent="0.25">
      <c r="A75" s="12" t="s">
        <v>299</v>
      </c>
      <c r="B75" s="13" t="s">
        <v>204</v>
      </c>
      <c r="C75" s="18">
        <v>0</v>
      </c>
    </row>
    <row r="76" spans="1:3" x14ac:dyDescent="0.25">
      <c r="A76" s="12" t="s">
        <v>300</v>
      </c>
      <c r="B76" s="13" t="s">
        <v>390</v>
      </c>
      <c r="C76" s="18">
        <v>0</v>
      </c>
    </row>
    <row r="77" spans="1:3" x14ac:dyDescent="0.25">
      <c r="A77" s="12" t="s">
        <v>301</v>
      </c>
      <c r="B77" s="13" t="s">
        <v>205</v>
      </c>
      <c r="C77" s="18">
        <v>0</v>
      </c>
    </row>
    <row r="78" spans="1:3" x14ac:dyDescent="0.25">
      <c r="A78" s="12" t="s">
        <v>302</v>
      </c>
      <c r="B78" s="13" t="s">
        <v>206</v>
      </c>
      <c r="C78" s="18">
        <v>0</v>
      </c>
    </row>
    <row r="79" spans="1:3" x14ac:dyDescent="0.25">
      <c r="A79" s="12" t="s">
        <v>303</v>
      </c>
      <c r="B79" s="13" t="s">
        <v>207</v>
      </c>
      <c r="C79" s="18">
        <v>0</v>
      </c>
    </row>
    <row r="80" spans="1:3" x14ac:dyDescent="0.25">
      <c r="A80" s="12" t="s">
        <v>304</v>
      </c>
      <c r="B80" s="13" t="s">
        <v>208</v>
      </c>
      <c r="C80" s="18">
        <v>0</v>
      </c>
    </row>
    <row r="81" spans="1:3" x14ac:dyDescent="0.25">
      <c r="A81" s="12" t="s">
        <v>305</v>
      </c>
      <c r="B81" s="13" t="s">
        <v>209</v>
      </c>
      <c r="C81" s="18">
        <v>0</v>
      </c>
    </row>
    <row r="82" spans="1:3" x14ac:dyDescent="0.25">
      <c r="A82" s="12" t="s">
        <v>306</v>
      </c>
      <c r="B82" s="13" t="s">
        <v>210</v>
      </c>
      <c r="C82" s="18">
        <v>0</v>
      </c>
    </row>
    <row r="83" spans="1:3" x14ac:dyDescent="0.25">
      <c r="A83" s="14" t="s">
        <v>28</v>
      </c>
      <c r="B83" s="9" t="s">
        <v>307</v>
      </c>
      <c r="C83" s="18">
        <v>0</v>
      </c>
    </row>
    <row r="84" spans="1:3" x14ac:dyDescent="0.25">
      <c r="A84" s="12" t="s">
        <v>309</v>
      </c>
      <c r="B84" s="13" t="s">
        <v>211</v>
      </c>
      <c r="C84" s="18">
        <v>0</v>
      </c>
    </row>
    <row r="85" spans="1:3" x14ac:dyDescent="0.25">
      <c r="A85" s="12" t="s">
        <v>310</v>
      </c>
      <c r="B85" s="13" t="s">
        <v>212</v>
      </c>
      <c r="C85" s="18">
        <v>0</v>
      </c>
    </row>
    <row r="86" spans="1:3" x14ac:dyDescent="0.25">
      <c r="A86" s="12" t="s">
        <v>311</v>
      </c>
      <c r="B86" s="13" t="s">
        <v>213</v>
      </c>
      <c r="C86" s="18">
        <v>0</v>
      </c>
    </row>
    <row r="87" spans="1:3" x14ac:dyDescent="0.25">
      <c r="A87" s="12" t="s">
        <v>312</v>
      </c>
      <c r="B87" s="13" t="s">
        <v>214</v>
      </c>
      <c r="C87" s="18">
        <v>0</v>
      </c>
    </row>
    <row r="88" spans="1:3" x14ac:dyDescent="0.25">
      <c r="A88" s="14" t="s">
        <v>29</v>
      </c>
      <c r="B88" s="9" t="s">
        <v>313</v>
      </c>
      <c r="C88" s="18">
        <v>0</v>
      </c>
    </row>
    <row r="89" spans="1:3" x14ac:dyDescent="0.25">
      <c r="A89" s="12" t="s">
        <v>321</v>
      </c>
      <c r="B89" s="13" t="s">
        <v>215</v>
      </c>
      <c r="C89" s="18">
        <v>0</v>
      </c>
    </row>
    <row r="90" spans="1:3" x14ac:dyDescent="0.25">
      <c r="A90" s="12" t="s">
        <v>322</v>
      </c>
      <c r="B90" s="13" t="s">
        <v>314</v>
      </c>
      <c r="C90" s="18">
        <v>0</v>
      </c>
    </row>
    <row r="91" spans="1:3" x14ac:dyDescent="0.25">
      <c r="A91" s="12" t="s">
        <v>323</v>
      </c>
      <c r="B91" s="13" t="s">
        <v>315</v>
      </c>
      <c r="C91" s="18">
        <v>0</v>
      </c>
    </row>
    <row r="92" spans="1:3" x14ac:dyDescent="0.25">
      <c r="A92" s="12" t="s">
        <v>324</v>
      </c>
      <c r="B92" s="13" t="s">
        <v>316</v>
      </c>
      <c r="C92" s="18">
        <v>0</v>
      </c>
    </row>
    <row r="93" spans="1:3" x14ac:dyDescent="0.25">
      <c r="A93" s="12" t="s">
        <v>325</v>
      </c>
      <c r="B93" s="13" t="s">
        <v>317</v>
      </c>
      <c r="C93" s="18">
        <v>0</v>
      </c>
    </row>
    <row r="94" spans="1:3" x14ac:dyDescent="0.25">
      <c r="A94" s="12" t="s">
        <v>326</v>
      </c>
      <c r="B94" s="13" t="s">
        <v>216</v>
      </c>
      <c r="C94" s="18">
        <v>0</v>
      </c>
    </row>
    <row r="95" spans="1:3" x14ac:dyDescent="0.25">
      <c r="A95" s="12" t="s">
        <v>327</v>
      </c>
      <c r="B95" s="13" t="s">
        <v>318</v>
      </c>
      <c r="C95" s="18">
        <v>0</v>
      </c>
    </row>
    <row r="96" spans="1:3" x14ac:dyDescent="0.25">
      <c r="A96" s="12" t="s">
        <v>328</v>
      </c>
      <c r="B96" s="13" t="s">
        <v>217</v>
      </c>
      <c r="C96" s="18">
        <v>0</v>
      </c>
    </row>
    <row r="97" spans="1:3" x14ac:dyDescent="0.25">
      <c r="A97" s="12" t="s">
        <v>329</v>
      </c>
      <c r="B97" s="13" t="s">
        <v>218</v>
      </c>
      <c r="C97" s="18">
        <v>0</v>
      </c>
    </row>
    <row r="98" spans="1:3" x14ac:dyDescent="0.25">
      <c r="A98" s="12" t="s">
        <v>330</v>
      </c>
      <c r="B98" s="13" t="s">
        <v>319</v>
      </c>
      <c r="C98" s="18">
        <v>0</v>
      </c>
    </row>
    <row r="99" spans="1:3" x14ac:dyDescent="0.25">
      <c r="A99" s="14" t="s">
        <v>331</v>
      </c>
      <c r="B99" s="9" t="s">
        <v>320</v>
      </c>
      <c r="C99" s="16">
        <f>+C73+C6</f>
        <v>44676399</v>
      </c>
    </row>
    <row r="100" spans="1:3" x14ac:dyDescent="0.25">
      <c r="A100" s="14" t="s">
        <v>49</v>
      </c>
      <c r="B100" s="9" t="s">
        <v>350</v>
      </c>
      <c r="C100" s="18">
        <v>0</v>
      </c>
    </row>
    <row r="101" spans="1:3" x14ac:dyDescent="0.25">
      <c r="A101" s="12" t="s">
        <v>51</v>
      </c>
      <c r="B101" s="13" t="s">
        <v>349</v>
      </c>
      <c r="C101" s="18">
        <v>0</v>
      </c>
    </row>
    <row r="102" spans="1:3" x14ac:dyDescent="0.25">
      <c r="A102" s="12" t="s">
        <v>61</v>
      </c>
      <c r="B102" s="13" t="s">
        <v>332</v>
      </c>
      <c r="C102" s="18">
        <v>0</v>
      </c>
    </row>
    <row r="103" spans="1:3" x14ac:dyDescent="0.25">
      <c r="A103" s="12" t="s">
        <v>63</v>
      </c>
      <c r="B103" s="13" t="s">
        <v>348</v>
      </c>
      <c r="C103" s="18">
        <v>0</v>
      </c>
    </row>
    <row r="104" spans="1:3" x14ac:dyDescent="0.25">
      <c r="A104" s="7">
        <v>5</v>
      </c>
      <c r="B104" s="9" t="s">
        <v>351</v>
      </c>
      <c r="C104" s="18">
        <v>0</v>
      </c>
    </row>
    <row r="105" spans="1:3" x14ac:dyDescent="0.25">
      <c r="A105" s="12" t="s">
        <v>68</v>
      </c>
      <c r="B105" s="13" t="s">
        <v>352</v>
      </c>
      <c r="C105" s="18">
        <v>0</v>
      </c>
    </row>
    <row r="106" spans="1:3" x14ac:dyDescent="0.25">
      <c r="A106" s="12" t="s">
        <v>69</v>
      </c>
      <c r="B106" s="13" t="s">
        <v>333</v>
      </c>
      <c r="C106" s="18">
        <v>0</v>
      </c>
    </row>
    <row r="107" spans="1:3" x14ac:dyDescent="0.25">
      <c r="A107" s="12" t="s">
        <v>70</v>
      </c>
      <c r="B107" s="13" t="s">
        <v>334</v>
      </c>
      <c r="C107" s="18">
        <v>0</v>
      </c>
    </row>
    <row r="108" spans="1:3" x14ac:dyDescent="0.25">
      <c r="A108" s="12" t="s">
        <v>71</v>
      </c>
      <c r="B108" s="13" t="s">
        <v>353</v>
      </c>
      <c r="C108" s="18">
        <v>0</v>
      </c>
    </row>
    <row r="109" spans="1:3" x14ac:dyDescent="0.25">
      <c r="A109" s="12" t="s">
        <v>75</v>
      </c>
      <c r="B109" s="13" t="s">
        <v>335</v>
      </c>
      <c r="C109" s="18">
        <v>0</v>
      </c>
    </row>
    <row r="110" spans="1:3" x14ac:dyDescent="0.25">
      <c r="A110" s="12" t="s">
        <v>76</v>
      </c>
      <c r="B110" s="13" t="s">
        <v>354</v>
      </c>
      <c r="C110" s="18">
        <v>0</v>
      </c>
    </row>
    <row r="111" spans="1:3" x14ac:dyDescent="0.25">
      <c r="A111" s="14" t="s">
        <v>85</v>
      </c>
      <c r="B111" s="9" t="s">
        <v>355</v>
      </c>
      <c r="C111" s="18">
        <v>0</v>
      </c>
    </row>
    <row r="112" spans="1:3" x14ac:dyDescent="0.25">
      <c r="A112" s="12" t="s">
        <v>86</v>
      </c>
      <c r="B112" s="13" t="s">
        <v>336</v>
      </c>
      <c r="C112" s="18">
        <v>0</v>
      </c>
    </row>
    <row r="113" spans="1:3" x14ac:dyDescent="0.25">
      <c r="A113" s="12" t="s">
        <v>87</v>
      </c>
      <c r="B113" s="13" t="s">
        <v>337</v>
      </c>
      <c r="C113" s="18">
        <v>0</v>
      </c>
    </row>
    <row r="114" spans="1:3" x14ac:dyDescent="0.25">
      <c r="A114" s="12" t="s">
        <v>90</v>
      </c>
      <c r="B114" s="13" t="s">
        <v>338</v>
      </c>
      <c r="C114" s="18">
        <v>0</v>
      </c>
    </row>
    <row r="115" spans="1:3" x14ac:dyDescent="0.25">
      <c r="A115" s="12" t="s">
        <v>91</v>
      </c>
      <c r="B115" s="13" t="s">
        <v>339</v>
      </c>
      <c r="C115" s="18">
        <v>0</v>
      </c>
    </row>
    <row r="116" spans="1:3" x14ac:dyDescent="0.25">
      <c r="A116" s="12" t="s">
        <v>92</v>
      </c>
      <c r="B116" s="13" t="s">
        <v>340</v>
      </c>
      <c r="C116" s="18">
        <v>0</v>
      </c>
    </row>
    <row r="117" spans="1:3" x14ac:dyDescent="0.25">
      <c r="A117" s="12" t="s">
        <v>356</v>
      </c>
      <c r="B117" s="13" t="s">
        <v>341</v>
      </c>
      <c r="C117" s="18">
        <v>0</v>
      </c>
    </row>
    <row r="118" spans="1:3" x14ac:dyDescent="0.25">
      <c r="A118" s="12" t="s">
        <v>357</v>
      </c>
      <c r="B118" s="13" t="s">
        <v>358</v>
      </c>
      <c r="C118" s="18">
        <v>0</v>
      </c>
    </row>
    <row r="119" spans="1:3" x14ac:dyDescent="0.25">
      <c r="A119" s="14" t="s">
        <v>95</v>
      </c>
      <c r="B119" s="9" t="s">
        <v>361</v>
      </c>
      <c r="C119" s="18">
        <v>0</v>
      </c>
    </row>
    <row r="120" spans="1:3" x14ac:dyDescent="0.25">
      <c r="A120" s="12" t="s">
        <v>96</v>
      </c>
      <c r="B120" s="13" t="s">
        <v>342</v>
      </c>
      <c r="C120" s="18">
        <v>0</v>
      </c>
    </row>
    <row r="121" spans="1:3" x14ac:dyDescent="0.25">
      <c r="A121" s="12" t="s">
        <v>97</v>
      </c>
      <c r="B121" s="13" t="s">
        <v>343</v>
      </c>
      <c r="C121" s="18">
        <v>0</v>
      </c>
    </row>
    <row r="122" spans="1:3" x14ac:dyDescent="0.25">
      <c r="A122" s="12" t="s">
        <v>98</v>
      </c>
      <c r="B122" s="13" t="s">
        <v>360</v>
      </c>
      <c r="C122" s="18">
        <v>0</v>
      </c>
    </row>
    <row r="123" spans="1:3" x14ac:dyDescent="0.25">
      <c r="A123" s="12" t="s">
        <v>99</v>
      </c>
      <c r="B123" s="13" t="s">
        <v>344</v>
      </c>
      <c r="C123" s="18">
        <v>0</v>
      </c>
    </row>
    <row r="124" spans="1:3" x14ac:dyDescent="0.25">
      <c r="A124" s="12" t="s">
        <v>100</v>
      </c>
      <c r="B124" s="13" t="s">
        <v>359</v>
      </c>
      <c r="C124" s="18">
        <v>0</v>
      </c>
    </row>
    <row r="125" spans="1:3" x14ac:dyDescent="0.25">
      <c r="A125" s="14" t="s">
        <v>105</v>
      </c>
      <c r="B125" s="9" t="s">
        <v>345</v>
      </c>
      <c r="C125" s="16">
        <v>0</v>
      </c>
    </row>
    <row r="126" spans="1:3" x14ac:dyDescent="0.25">
      <c r="A126" s="14" t="s">
        <v>111</v>
      </c>
      <c r="B126" s="9" t="s">
        <v>346</v>
      </c>
      <c r="C126" s="16">
        <v>0</v>
      </c>
    </row>
    <row r="127" spans="1:3" x14ac:dyDescent="0.25">
      <c r="A127" s="14" t="s">
        <v>347</v>
      </c>
      <c r="B127" s="9" t="s">
        <v>362</v>
      </c>
      <c r="C127" s="16">
        <f>+C126+C125+C119+C111+C104+C100</f>
        <v>0</v>
      </c>
    </row>
    <row r="128" spans="1:3" x14ac:dyDescent="0.25">
      <c r="A128" s="14" t="s">
        <v>116</v>
      </c>
      <c r="B128" s="9" t="s">
        <v>403</v>
      </c>
      <c r="C128" s="16">
        <f>+C99+C127</f>
        <v>44676399</v>
      </c>
    </row>
    <row r="129" spans="1:3" x14ac:dyDescent="0.25">
      <c r="A129" s="6"/>
    </row>
    <row r="130" spans="1:3" x14ac:dyDescent="0.25">
      <c r="A130" s="46" t="s">
        <v>366</v>
      </c>
      <c r="B130" s="47"/>
      <c r="C130" s="47"/>
    </row>
    <row r="131" spans="1:3" x14ac:dyDescent="0.25">
      <c r="A131" s="20"/>
      <c r="B131" s="20"/>
      <c r="C131"/>
    </row>
    <row r="132" spans="1:3" x14ac:dyDescent="0.25">
      <c r="A132" s="7">
        <v>1</v>
      </c>
      <c r="B132" s="8" t="s">
        <v>367</v>
      </c>
      <c r="C132" s="32">
        <f>+'6. Konyha'!C65-'7. Konyha'!C99</f>
        <v>-22915431</v>
      </c>
    </row>
    <row r="133" spans="1:3" x14ac:dyDescent="0.25">
      <c r="A133" s="7">
        <v>2</v>
      </c>
      <c r="B133" s="8" t="s">
        <v>368</v>
      </c>
      <c r="C133" s="32">
        <f>+'6. Konyha'!C90-'7. Konyha'!C127</f>
        <v>22915431</v>
      </c>
    </row>
    <row r="134" spans="1:3" x14ac:dyDescent="0.25">
      <c r="A134" s="8">
        <v>3</v>
      </c>
      <c r="B134" s="8" t="s">
        <v>369</v>
      </c>
      <c r="C134" s="32">
        <f>SUM(C132:C133)</f>
        <v>0</v>
      </c>
    </row>
    <row r="135" spans="1:3" x14ac:dyDescent="0.25">
      <c r="A135" s="6"/>
    </row>
    <row r="136" spans="1:3" x14ac:dyDescent="0.25">
      <c r="A136" s="6"/>
    </row>
    <row r="137" spans="1:3" x14ac:dyDescent="0.25">
      <c r="A137" s="6"/>
    </row>
    <row r="138" spans="1:3" x14ac:dyDescent="0.25">
      <c r="A138" s="6"/>
    </row>
    <row r="139" spans="1:3" x14ac:dyDescent="0.25">
      <c r="A139" s="6"/>
    </row>
    <row r="140" spans="1:3" x14ac:dyDescent="0.25">
      <c r="A140" s="6"/>
    </row>
    <row r="141" spans="1:3" x14ac:dyDescent="0.25">
      <c r="A141" s="6"/>
    </row>
    <row r="142" spans="1:3" x14ac:dyDescent="0.25">
      <c r="A142" s="6"/>
    </row>
    <row r="143" spans="1:3" x14ac:dyDescent="0.25">
      <c r="A143" s="6"/>
    </row>
    <row r="144" spans="1:3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</sheetData>
  <mergeCells count="5">
    <mergeCell ref="A4:C4"/>
    <mergeCell ref="A3:C3"/>
    <mergeCell ref="A2:C2"/>
    <mergeCell ref="A1:C1"/>
    <mergeCell ref="A130:C130"/>
  </mergeCells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1"/>
  <sheetViews>
    <sheetView workbookViewId="0">
      <selection activeCell="C83" sqref="C83"/>
    </sheetView>
  </sheetViews>
  <sheetFormatPr defaultRowHeight="15" x14ac:dyDescent="0.25"/>
  <cols>
    <col min="1" max="1" width="5.140625" bestFit="1" customWidth="1"/>
    <col min="2" max="2" width="105.42578125" customWidth="1"/>
    <col min="3" max="3" width="13.7109375" style="4" bestFit="1" customWidth="1"/>
  </cols>
  <sheetData>
    <row r="1" spans="1:3" x14ac:dyDescent="0.25">
      <c r="A1" s="44" t="s">
        <v>438</v>
      </c>
      <c r="B1" s="44"/>
      <c r="C1" s="44"/>
    </row>
    <row r="2" spans="1:3" x14ac:dyDescent="0.25">
      <c r="A2" s="44" t="s">
        <v>365</v>
      </c>
      <c r="B2" s="45"/>
      <c r="C2" s="45"/>
    </row>
    <row r="3" spans="1:3" x14ac:dyDescent="0.25">
      <c r="A3" s="48" t="s">
        <v>439</v>
      </c>
      <c r="B3" s="49"/>
      <c r="C3" s="49"/>
    </row>
    <row r="4" spans="1:3" x14ac:dyDescent="0.25">
      <c r="A4" s="47" t="s">
        <v>364</v>
      </c>
      <c r="B4" s="49"/>
      <c r="C4" s="49"/>
    </row>
    <row r="5" spans="1:3" x14ac:dyDescent="0.25">
      <c r="A5" s="20"/>
      <c r="B5" s="33"/>
      <c r="C5" s="33" t="s">
        <v>434</v>
      </c>
    </row>
    <row r="6" spans="1:3" x14ac:dyDescent="0.25">
      <c r="A6" s="15">
        <v>1</v>
      </c>
      <c r="B6" s="9" t="s">
        <v>39</v>
      </c>
      <c r="C6" s="16">
        <f>SUM(C7:C12)</f>
        <v>0</v>
      </c>
    </row>
    <row r="7" spans="1:3" x14ac:dyDescent="0.25">
      <c r="A7" s="17" t="s">
        <v>21</v>
      </c>
      <c r="B7" s="13" t="s">
        <v>0</v>
      </c>
      <c r="C7" s="18">
        <v>0</v>
      </c>
    </row>
    <row r="8" spans="1:3" x14ac:dyDescent="0.25">
      <c r="A8" s="17" t="s">
        <v>22</v>
      </c>
      <c r="B8" s="13" t="s">
        <v>1</v>
      </c>
      <c r="C8" s="18">
        <v>0</v>
      </c>
    </row>
    <row r="9" spans="1:3" x14ac:dyDescent="0.25">
      <c r="A9" s="17" t="s">
        <v>23</v>
      </c>
      <c r="B9" s="13" t="s">
        <v>38</v>
      </c>
      <c r="C9" s="18">
        <v>0</v>
      </c>
    </row>
    <row r="10" spans="1:3" x14ac:dyDescent="0.25">
      <c r="A10" s="17" t="s">
        <v>24</v>
      </c>
      <c r="B10" s="13" t="s">
        <v>2</v>
      </c>
      <c r="C10" s="18">
        <v>0</v>
      </c>
    </row>
    <row r="11" spans="1:3" x14ac:dyDescent="0.25">
      <c r="A11" s="17" t="s">
        <v>25</v>
      </c>
      <c r="B11" s="13" t="s">
        <v>3</v>
      </c>
      <c r="C11" s="18">
        <v>0</v>
      </c>
    </row>
    <row r="12" spans="1:3" x14ac:dyDescent="0.25">
      <c r="A12" s="17" t="s">
        <v>26</v>
      </c>
      <c r="B12" s="13" t="s">
        <v>4</v>
      </c>
      <c r="C12" s="18">
        <v>0</v>
      </c>
    </row>
    <row r="13" spans="1:3" x14ac:dyDescent="0.25">
      <c r="A13" s="15">
        <v>2</v>
      </c>
      <c r="B13" s="9" t="s">
        <v>40</v>
      </c>
      <c r="C13" s="16">
        <f>+SUM(C14:C18)</f>
        <v>0</v>
      </c>
    </row>
    <row r="14" spans="1:3" x14ac:dyDescent="0.25">
      <c r="A14" s="17" t="s">
        <v>27</v>
      </c>
      <c r="B14" s="13" t="s">
        <v>5</v>
      </c>
      <c r="C14" s="18">
        <v>0</v>
      </c>
    </row>
    <row r="15" spans="1:3" x14ac:dyDescent="0.25">
      <c r="A15" s="17" t="s">
        <v>28</v>
      </c>
      <c r="B15" s="13" t="s">
        <v>6</v>
      </c>
      <c r="C15" s="18">
        <v>0</v>
      </c>
    </row>
    <row r="16" spans="1:3" x14ac:dyDescent="0.25">
      <c r="A16" s="17" t="s">
        <v>29</v>
      </c>
      <c r="B16" s="13" t="s">
        <v>37</v>
      </c>
      <c r="C16" s="18">
        <v>0</v>
      </c>
    </row>
    <row r="17" spans="1:3" x14ac:dyDescent="0.25">
      <c r="A17" s="17" t="s">
        <v>30</v>
      </c>
      <c r="B17" s="13" t="s">
        <v>36</v>
      </c>
      <c r="C17" s="18">
        <v>0</v>
      </c>
    </row>
    <row r="18" spans="1:3" x14ac:dyDescent="0.25">
      <c r="A18" s="17" t="s">
        <v>31</v>
      </c>
      <c r="B18" s="13" t="s">
        <v>35</v>
      </c>
      <c r="C18" s="18">
        <v>0</v>
      </c>
    </row>
    <row r="19" spans="1:3" x14ac:dyDescent="0.25">
      <c r="A19" s="17" t="s">
        <v>33</v>
      </c>
      <c r="B19" s="13" t="s">
        <v>32</v>
      </c>
      <c r="C19" s="18">
        <v>0</v>
      </c>
    </row>
    <row r="20" spans="1:3" x14ac:dyDescent="0.25">
      <c r="A20" s="15">
        <v>3</v>
      </c>
      <c r="B20" s="9" t="s">
        <v>34</v>
      </c>
      <c r="C20" s="16">
        <f>+SUM(C21:C25)</f>
        <v>0</v>
      </c>
    </row>
    <row r="21" spans="1:3" x14ac:dyDescent="0.25">
      <c r="A21" s="17" t="s">
        <v>42</v>
      </c>
      <c r="B21" s="13" t="s">
        <v>7</v>
      </c>
      <c r="C21" s="18">
        <v>0</v>
      </c>
    </row>
    <row r="22" spans="1:3" x14ac:dyDescent="0.25">
      <c r="A22" s="17" t="s">
        <v>43</v>
      </c>
      <c r="B22" s="13" t="s">
        <v>8</v>
      </c>
      <c r="C22" s="18">
        <v>0</v>
      </c>
    </row>
    <row r="23" spans="1:3" x14ac:dyDescent="0.25">
      <c r="A23" s="17" t="s">
        <v>44</v>
      </c>
      <c r="B23" s="13" t="s">
        <v>41</v>
      </c>
      <c r="C23" s="18">
        <v>0</v>
      </c>
    </row>
    <row r="24" spans="1:3" x14ac:dyDescent="0.25">
      <c r="A24" s="17" t="s">
        <v>45</v>
      </c>
      <c r="B24" s="13" t="s">
        <v>55</v>
      </c>
      <c r="C24" s="18">
        <v>0</v>
      </c>
    </row>
    <row r="25" spans="1:3" x14ac:dyDescent="0.25">
      <c r="A25" s="17" t="s">
        <v>46</v>
      </c>
      <c r="B25" s="13" t="s">
        <v>56</v>
      </c>
      <c r="C25" s="18">
        <v>0</v>
      </c>
    </row>
    <row r="26" spans="1:3" x14ac:dyDescent="0.25">
      <c r="A26" s="17" t="s">
        <v>47</v>
      </c>
      <c r="B26" s="13" t="s">
        <v>48</v>
      </c>
      <c r="C26" s="18">
        <v>0</v>
      </c>
    </row>
    <row r="27" spans="1:3" x14ac:dyDescent="0.25">
      <c r="A27" s="19" t="s">
        <v>49</v>
      </c>
      <c r="B27" s="9" t="s">
        <v>50</v>
      </c>
      <c r="C27" s="16">
        <v>0</v>
      </c>
    </row>
    <row r="28" spans="1:3" x14ac:dyDescent="0.25">
      <c r="A28" s="17" t="s">
        <v>51</v>
      </c>
      <c r="B28" s="13" t="s">
        <v>52</v>
      </c>
      <c r="C28" s="18">
        <v>0</v>
      </c>
    </row>
    <row r="29" spans="1:3" x14ac:dyDescent="0.25">
      <c r="A29" s="17" t="s">
        <v>53</v>
      </c>
      <c r="B29" s="13" t="s">
        <v>57</v>
      </c>
      <c r="C29" s="18">
        <v>0</v>
      </c>
    </row>
    <row r="30" spans="1:3" x14ac:dyDescent="0.25">
      <c r="A30" s="17" t="s">
        <v>54</v>
      </c>
      <c r="B30" s="13" t="s">
        <v>58</v>
      </c>
      <c r="C30" s="18">
        <v>0</v>
      </c>
    </row>
    <row r="31" spans="1:3" x14ac:dyDescent="0.25">
      <c r="A31" s="17" t="s">
        <v>60</v>
      </c>
      <c r="B31" s="13" t="s">
        <v>59</v>
      </c>
      <c r="C31" s="18">
        <v>0</v>
      </c>
    </row>
    <row r="32" spans="1:3" x14ac:dyDescent="0.25">
      <c r="A32" s="17" t="s">
        <v>61</v>
      </c>
      <c r="B32" s="13" t="s">
        <v>62</v>
      </c>
      <c r="C32" s="18">
        <v>0</v>
      </c>
    </row>
    <row r="33" spans="1:3" x14ac:dyDescent="0.25">
      <c r="A33" s="17" t="s">
        <v>63</v>
      </c>
      <c r="B33" s="13" t="s">
        <v>65</v>
      </c>
      <c r="C33" s="18">
        <v>0</v>
      </c>
    </row>
    <row r="34" spans="1:3" x14ac:dyDescent="0.25">
      <c r="A34" s="17" t="s">
        <v>64</v>
      </c>
      <c r="B34" s="13" t="s">
        <v>66</v>
      </c>
      <c r="C34" s="18">
        <v>0</v>
      </c>
    </row>
    <row r="35" spans="1:3" x14ac:dyDescent="0.25">
      <c r="A35" s="19" t="s">
        <v>67</v>
      </c>
      <c r="B35" s="9" t="s">
        <v>93</v>
      </c>
      <c r="C35" s="16">
        <f>+SUM(C36:C46)</f>
        <v>0</v>
      </c>
    </row>
    <row r="36" spans="1:3" x14ac:dyDescent="0.25">
      <c r="A36" s="17" t="s">
        <v>68</v>
      </c>
      <c r="B36" s="13" t="s">
        <v>9</v>
      </c>
      <c r="C36" s="18">
        <v>0</v>
      </c>
    </row>
    <row r="37" spans="1:3" x14ac:dyDescent="0.25">
      <c r="A37" s="17" t="s">
        <v>69</v>
      </c>
      <c r="B37" s="13" t="s">
        <v>74</v>
      </c>
      <c r="C37" s="18">
        <v>0</v>
      </c>
    </row>
    <row r="38" spans="1:3" x14ac:dyDescent="0.25">
      <c r="A38" s="17" t="s">
        <v>70</v>
      </c>
      <c r="B38" s="13" t="s">
        <v>73</v>
      </c>
      <c r="C38" s="18">
        <v>0</v>
      </c>
    </row>
    <row r="39" spans="1:3" x14ac:dyDescent="0.25">
      <c r="A39" s="17" t="s">
        <v>71</v>
      </c>
      <c r="B39" s="13" t="s">
        <v>72</v>
      </c>
      <c r="C39" s="18">
        <v>0</v>
      </c>
    </row>
    <row r="40" spans="1:3" x14ac:dyDescent="0.25">
      <c r="A40" s="17" t="s">
        <v>75</v>
      </c>
      <c r="B40" s="13" t="s">
        <v>10</v>
      </c>
      <c r="C40" s="18">
        <v>0</v>
      </c>
    </row>
    <row r="41" spans="1:3" x14ac:dyDescent="0.25">
      <c r="A41" s="17" t="s">
        <v>76</v>
      </c>
      <c r="B41" s="13" t="s">
        <v>11</v>
      </c>
      <c r="C41" s="18">
        <v>0</v>
      </c>
    </row>
    <row r="42" spans="1:3" x14ac:dyDescent="0.25">
      <c r="A42" s="17" t="s">
        <v>77</v>
      </c>
      <c r="B42" s="13" t="s">
        <v>12</v>
      </c>
      <c r="C42" s="18">
        <v>0</v>
      </c>
    </row>
    <row r="43" spans="1:3" x14ac:dyDescent="0.25">
      <c r="A43" s="17" t="s">
        <v>78</v>
      </c>
      <c r="B43" s="13" t="s">
        <v>80</v>
      </c>
      <c r="C43" s="18">
        <v>0</v>
      </c>
    </row>
    <row r="44" spans="1:3" x14ac:dyDescent="0.25">
      <c r="A44" s="17" t="s">
        <v>79</v>
      </c>
      <c r="B44" s="13" t="s">
        <v>81</v>
      </c>
      <c r="C44" s="18">
        <v>0</v>
      </c>
    </row>
    <row r="45" spans="1:3" x14ac:dyDescent="0.25">
      <c r="A45" s="17" t="s">
        <v>83</v>
      </c>
      <c r="B45" s="13" t="s">
        <v>13</v>
      </c>
      <c r="C45" s="18">
        <v>0</v>
      </c>
    </row>
    <row r="46" spans="1:3" x14ac:dyDescent="0.25">
      <c r="A46" s="17" t="s">
        <v>84</v>
      </c>
      <c r="B46" s="13" t="s">
        <v>82</v>
      </c>
      <c r="C46" s="18">
        <v>0</v>
      </c>
    </row>
    <row r="47" spans="1:3" x14ac:dyDescent="0.25">
      <c r="A47" s="19" t="s">
        <v>85</v>
      </c>
      <c r="B47" s="9" t="s">
        <v>94</v>
      </c>
      <c r="C47" s="16">
        <v>0</v>
      </c>
    </row>
    <row r="48" spans="1:3" x14ac:dyDescent="0.25">
      <c r="A48" s="17" t="s">
        <v>86</v>
      </c>
      <c r="B48" s="13" t="s">
        <v>89</v>
      </c>
      <c r="C48" s="18">
        <v>0</v>
      </c>
    </row>
    <row r="49" spans="1:3" x14ac:dyDescent="0.25">
      <c r="A49" s="17" t="s">
        <v>87</v>
      </c>
      <c r="B49" s="13" t="s">
        <v>88</v>
      </c>
      <c r="C49" s="18">
        <v>0</v>
      </c>
    </row>
    <row r="50" spans="1:3" x14ac:dyDescent="0.25">
      <c r="A50" s="17" t="s">
        <v>90</v>
      </c>
      <c r="B50" s="13" t="s">
        <v>14</v>
      </c>
      <c r="C50" s="18">
        <v>0</v>
      </c>
    </row>
    <row r="51" spans="1:3" x14ac:dyDescent="0.25">
      <c r="A51" s="17" t="s">
        <v>91</v>
      </c>
      <c r="B51" s="13" t="s">
        <v>381</v>
      </c>
      <c r="C51" s="18">
        <v>0</v>
      </c>
    </row>
    <row r="52" spans="1:3" x14ac:dyDescent="0.25">
      <c r="A52" s="17" t="s">
        <v>92</v>
      </c>
      <c r="B52" s="13" t="s">
        <v>15</v>
      </c>
      <c r="C52" s="18">
        <v>0</v>
      </c>
    </row>
    <row r="53" spans="1:3" x14ac:dyDescent="0.25">
      <c r="A53" s="19" t="s">
        <v>95</v>
      </c>
      <c r="B53" s="9" t="s">
        <v>391</v>
      </c>
      <c r="C53" s="16">
        <v>0</v>
      </c>
    </row>
    <row r="54" spans="1:3" x14ac:dyDescent="0.25">
      <c r="A54" s="17" t="s">
        <v>96</v>
      </c>
      <c r="B54" s="13" t="s">
        <v>16</v>
      </c>
      <c r="C54" s="18">
        <v>0</v>
      </c>
    </row>
    <row r="55" spans="1:3" x14ac:dyDescent="0.25">
      <c r="A55" s="17" t="s">
        <v>97</v>
      </c>
      <c r="B55" s="13" t="s">
        <v>17</v>
      </c>
      <c r="C55" s="18">
        <v>0</v>
      </c>
    </row>
    <row r="56" spans="1:3" ht="25.5" x14ac:dyDescent="0.25">
      <c r="A56" s="17" t="s">
        <v>98</v>
      </c>
      <c r="B56" s="13" t="s">
        <v>18</v>
      </c>
      <c r="C56" s="18">
        <v>0</v>
      </c>
    </row>
    <row r="57" spans="1:3" x14ac:dyDescent="0.25">
      <c r="A57" s="17" t="s">
        <v>99</v>
      </c>
      <c r="B57" s="13" t="s">
        <v>101</v>
      </c>
      <c r="C57" s="18">
        <v>0</v>
      </c>
    </row>
    <row r="58" spans="1:3" x14ac:dyDescent="0.25">
      <c r="A58" s="17" t="s">
        <v>100</v>
      </c>
      <c r="B58" s="13" t="s">
        <v>102</v>
      </c>
      <c r="C58" s="18">
        <v>0</v>
      </c>
    </row>
    <row r="59" spans="1:3" x14ac:dyDescent="0.25">
      <c r="A59" s="17" t="s">
        <v>104</v>
      </c>
      <c r="B59" s="13" t="s">
        <v>103</v>
      </c>
      <c r="C59" s="18">
        <v>0</v>
      </c>
    </row>
    <row r="60" spans="1:3" x14ac:dyDescent="0.25">
      <c r="A60" s="19" t="s">
        <v>105</v>
      </c>
      <c r="B60" s="9" t="s">
        <v>139</v>
      </c>
      <c r="C60" s="16">
        <v>0</v>
      </c>
    </row>
    <row r="61" spans="1:3" x14ac:dyDescent="0.25">
      <c r="A61" s="17" t="s">
        <v>106</v>
      </c>
      <c r="B61" s="13" t="s">
        <v>19</v>
      </c>
      <c r="C61" s="18">
        <v>0</v>
      </c>
    </row>
    <row r="62" spans="1:3" x14ac:dyDescent="0.25">
      <c r="A62" s="17" t="s">
        <v>107</v>
      </c>
      <c r="B62" s="13" t="s">
        <v>110</v>
      </c>
      <c r="C62" s="18">
        <v>0</v>
      </c>
    </row>
    <row r="63" spans="1:3" x14ac:dyDescent="0.25">
      <c r="A63" s="17" t="s">
        <v>108</v>
      </c>
      <c r="B63" s="13" t="s">
        <v>392</v>
      </c>
      <c r="C63" s="18">
        <v>0</v>
      </c>
    </row>
    <row r="64" spans="1:3" x14ac:dyDescent="0.25">
      <c r="A64" s="17" t="s">
        <v>112</v>
      </c>
      <c r="B64" s="13" t="s">
        <v>109</v>
      </c>
      <c r="C64" s="18">
        <v>0</v>
      </c>
    </row>
    <row r="65" spans="1:3" x14ac:dyDescent="0.25">
      <c r="A65" s="19" t="s">
        <v>111</v>
      </c>
      <c r="B65" s="9" t="s">
        <v>138</v>
      </c>
      <c r="C65" s="16">
        <f>+C60+C53+C47+C35+C27+C20+C13</f>
        <v>0</v>
      </c>
    </row>
    <row r="66" spans="1:3" x14ac:dyDescent="0.25">
      <c r="A66" s="19" t="s">
        <v>115</v>
      </c>
      <c r="B66" s="9" t="s">
        <v>132</v>
      </c>
      <c r="C66" s="16">
        <v>0</v>
      </c>
    </row>
    <row r="67" spans="1:3" x14ac:dyDescent="0.25">
      <c r="A67" s="17" t="s">
        <v>134</v>
      </c>
      <c r="B67" s="13" t="s">
        <v>133</v>
      </c>
      <c r="C67" s="18">
        <v>0</v>
      </c>
    </row>
    <row r="68" spans="1:3" x14ac:dyDescent="0.25">
      <c r="A68" s="17" t="s">
        <v>135</v>
      </c>
      <c r="B68" s="13" t="s">
        <v>113</v>
      </c>
      <c r="C68" s="18">
        <v>0</v>
      </c>
    </row>
    <row r="69" spans="1:3" x14ac:dyDescent="0.25">
      <c r="A69" s="17" t="s">
        <v>136</v>
      </c>
      <c r="B69" s="13" t="s">
        <v>114</v>
      </c>
      <c r="C69" s="18">
        <v>0</v>
      </c>
    </row>
    <row r="70" spans="1:3" x14ac:dyDescent="0.25">
      <c r="A70" s="19" t="s">
        <v>116</v>
      </c>
      <c r="B70" s="9" t="s">
        <v>137</v>
      </c>
      <c r="C70" s="16">
        <v>0</v>
      </c>
    </row>
    <row r="71" spans="1:3" x14ac:dyDescent="0.25">
      <c r="A71" s="17" t="s">
        <v>140</v>
      </c>
      <c r="B71" s="13" t="s">
        <v>142</v>
      </c>
      <c r="C71" s="18">
        <v>0</v>
      </c>
    </row>
    <row r="72" spans="1:3" x14ac:dyDescent="0.25">
      <c r="A72" s="17" t="s">
        <v>143</v>
      </c>
      <c r="B72" s="13" t="s">
        <v>141</v>
      </c>
      <c r="C72" s="18">
        <v>0</v>
      </c>
    </row>
    <row r="73" spans="1:3" x14ac:dyDescent="0.25">
      <c r="A73" s="17" t="s">
        <v>144</v>
      </c>
      <c r="B73" s="13" t="s">
        <v>145</v>
      </c>
      <c r="C73" s="18">
        <v>0</v>
      </c>
    </row>
    <row r="74" spans="1:3" x14ac:dyDescent="0.25">
      <c r="A74" s="17" t="s">
        <v>147</v>
      </c>
      <c r="B74" s="13" t="s">
        <v>146</v>
      </c>
      <c r="C74" s="18">
        <v>0</v>
      </c>
    </row>
    <row r="75" spans="1:3" x14ac:dyDescent="0.25">
      <c r="A75" s="19" t="s">
        <v>117</v>
      </c>
      <c r="B75" s="9" t="s">
        <v>148</v>
      </c>
      <c r="C75" s="16">
        <f>+SUM(C76:C77)</f>
        <v>34836</v>
      </c>
    </row>
    <row r="76" spans="1:3" x14ac:dyDescent="0.25">
      <c r="A76" s="17" t="s">
        <v>149</v>
      </c>
      <c r="B76" s="13" t="s">
        <v>118</v>
      </c>
      <c r="C76" s="18">
        <v>34836</v>
      </c>
    </row>
    <row r="77" spans="1:3" x14ac:dyDescent="0.25">
      <c r="A77" s="17" t="s">
        <v>150</v>
      </c>
      <c r="B77" s="13" t="s">
        <v>120</v>
      </c>
      <c r="C77" s="18">
        <v>0</v>
      </c>
    </row>
    <row r="78" spans="1:3" x14ac:dyDescent="0.25">
      <c r="A78" s="19" t="s">
        <v>119</v>
      </c>
      <c r="B78" s="9" t="s">
        <v>383</v>
      </c>
      <c r="C78" s="16">
        <f>+SUM(C79:C82)</f>
        <v>87245048</v>
      </c>
    </row>
    <row r="79" spans="1:3" x14ac:dyDescent="0.25">
      <c r="A79" s="17" t="s">
        <v>151</v>
      </c>
      <c r="B79" s="13" t="s">
        <v>123</v>
      </c>
      <c r="C79" s="18">
        <v>0</v>
      </c>
    </row>
    <row r="80" spans="1:3" x14ac:dyDescent="0.25">
      <c r="A80" s="17" t="s">
        <v>152</v>
      </c>
      <c r="B80" s="13" t="s">
        <v>125</v>
      </c>
      <c r="C80" s="18">
        <v>0</v>
      </c>
    </row>
    <row r="81" spans="1:3" x14ac:dyDescent="0.25">
      <c r="A81" s="17" t="s">
        <v>153</v>
      </c>
      <c r="B81" s="13" t="s">
        <v>155</v>
      </c>
      <c r="C81" s="18">
        <v>0</v>
      </c>
    </row>
    <row r="82" spans="1:3" x14ac:dyDescent="0.25">
      <c r="A82" s="17" t="s">
        <v>154</v>
      </c>
      <c r="B82" s="13" t="s">
        <v>156</v>
      </c>
      <c r="C82" s="18">
        <v>87245048</v>
      </c>
    </row>
    <row r="83" spans="1:3" x14ac:dyDescent="0.25">
      <c r="A83" s="19" t="s">
        <v>121</v>
      </c>
      <c r="B83" s="9" t="s">
        <v>157</v>
      </c>
      <c r="C83" s="16">
        <v>0</v>
      </c>
    </row>
    <row r="84" spans="1:3" x14ac:dyDescent="0.25">
      <c r="A84" s="17" t="s">
        <v>159</v>
      </c>
      <c r="B84" s="13" t="s">
        <v>127</v>
      </c>
      <c r="C84" s="18">
        <v>0</v>
      </c>
    </row>
    <row r="85" spans="1:3" x14ac:dyDescent="0.25">
      <c r="A85" s="17" t="s">
        <v>160</v>
      </c>
      <c r="B85" s="13" t="s">
        <v>128</v>
      </c>
      <c r="C85" s="18">
        <v>0</v>
      </c>
    </row>
    <row r="86" spans="1:3" x14ac:dyDescent="0.25">
      <c r="A86" s="17" t="s">
        <v>161</v>
      </c>
      <c r="B86" s="13" t="s">
        <v>129</v>
      </c>
      <c r="C86" s="18">
        <v>0</v>
      </c>
    </row>
    <row r="87" spans="1:3" x14ac:dyDescent="0.25">
      <c r="A87" s="17" t="s">
        <v>162</v>
      </c>
      <c r="B87" s="13" t="s">
        <v>158</v>
      </c>
      <c r="C87" s="18">
        <v>0</v>
      </c>
    </row>
    <row r="88" spans="1:3" x14ac:dyDescent="0.25">
      <c r="A88" s="19" t="s">
        <v>122</v>
      </c>
      <c r="B88" s="9" t="s">
        <v>131</v>
      </c>
      <c r="C88" s="16">
        <v>0</v>
      </c>
    </row>
    <row r="89" spans="1:3" x14ac:dyDescent="0.25">
      <c r="A89" s="19" t="s">
        <v>124</v>
      </c>
      <c r="B89" s="9" t="s">
        <v>130</v>
      </c>
      <c r="C89" s="16">
        <v>0</v>
      </c>
    </row>
    <row r="90" spans="1:3" x14ac:dyDescent="0.25">
      <c r="A90" s="19">
        <v>17</v>
      </c>
      <c r="B90" s="9" t="s">
        <v>163</v>
      </c>
      <c r="C90" s="16">
        <f>+C66+C70+C75+C78+C83+C88+C89</f>
        <v>87279884</v>
      </c>
    </row>
    <row r="91" spans="1:3" x14ac:dyDescent="0.25">
      <c r="A91" s="19" t="s">
        <v>126</v>
      </c>
      <c r="B91" s="9" t="s">
        <v>164</v>
      </c>
      <c r="C91" s="16">
        <f>+C90+C65</f>
        <v>87279884</v>
      </c>
    </row>
    <row r="92" spans="1:3" x14ac:dyDescent="0.25">
      <c r="A92" s="3"/>
    </row>
    <row r="93" spans="1:3" x14ac:dyDescent="0.25">
      <c r="A93" s="3"/>
    </row>
    <row r="94" spans="1:3" x14ac:dyDescent="0.25">
      <c r="A94" s="3"/>
    </row>
    <row r="95" spans="1:3" x14ac:dyDescent="0.25">
      <c r="A95" s="3"/>
    </row>
    <row r="96" spans="1:3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</sheetData>
  <mergeCells count="4">
    <mergeCell ref="A4:C4"/>
    <mergeCell ref="A3:C3"/>
    <mergeCell ref="A2:C2"/>
    <mergeCell ref="A1:C1"/>
  </mergeCells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05"/>
  <sheetViews>
    <sheetView workbookViewId="0">
      <selection activeCell="C11" sqref="C11"/>
    </sheetView>
  </sheetViews>
  <sheetFormatPr defaultRowHeight="15" x14ac:dyDescent="0.25"/>
  <cols>
    <col min="1" max="1" width="6.140625" bestFit="1" customWidth="1"/>
    <col min="2" max="2" width="99.140625" bestFit="1" customWidth="1"/>
    <col min="3" max="3" width="14.140625" style="4" bestFit="1" customWidth="1"/>
  </cols>
  <sheetData>
    <row r="1" spans="1:3" x14ac:dyDescent="0.25">
      <c r="A1" s="44" t="s">
        <v>440</v>
      </c>
      <c r="B1" s="44"/>
      <c r="C1" s="44"/>
    </row>
    <row r="2" spans="1:3" x14ac:dyDescent="0.25">
      <c r="A2" s="44" t="s">
        <v>365</v>
      </c>
      <c r="B2" s="45"/>
      <c r="C2" s="45"/>
    </row>
    <row r="3" spans="1:3" x14ac:dyDescent="0.25">
      <c r="A3" s="48" t="s">
        <v>439</v>
      </c>
      <c r="B3" s="49"/>
      <c r="C3" s="49"/>
    </row>
    <row r="4" spans="1:3" x14ac:dyDescent="0.25">
      <c r="A4" s="50" t="s">
        <v>363</v>
      </c>
      <c r="B4" s="50"/>
      <c r="C4" s="50"/>
    </row>
    <row r="5" spans="1:3" x14ac:dyDescent="0.25">
      <c r="A5" s="37"/>
      <c r="B5" s="37"/>
      <c r="C5" s="33" t="s">
        <v>434</v>
      </c>
    </row>
    <row r="6" spans="1:3" x14ac:dyDescent="0.25">
      <c r="A6" s="9">
        <v>1</v>
      </c>
      <c r="B6" s="9" t="s">
        <v>219</v>
      </c>
      <c r="C6" s="30">
        <f>+C7+C26+C27+C47+C56</f>
        <v>87279884</v>
      </c>
    </row>
    <row r="7" spans="1:3" x14ac:dyDescent="0.25">
      <c r="A7" s="11" t="s">
        <v>21</v>
      </c>
      <c r="B7" s="8" t="s">
        <v>220</v>
      </c>
      <c r="C7" s="30">
        <f>+SUM(C8:C25)</f>
        <v>67998044</v>
      </c>
    </row>
    <row r="8" spans="1:3" x14ac:dyDescent="0.25">
      <c r="A8" s="12" t="s">
        <v>221</v>
      </c>
      <c r="B8" s="13" t="s">
        <v>165</v>
      </c>
      <c r="C8" s="30">
        <v>65151244</v>
      </c>
    </row>
    <row r="9" spans="1:3" x14ac:dyDescent="0.25">
      <c r="A9" s="12" t="s">
        <v>222</v>
      </c>
      <c r="B9" s="13" t="s">
        <v>166</v>
      </c>
      <c r="C9" s="30">
        <v>0</v>
      </c>
    </row>
    <row r="10" spans="1:3" x14ac:dyDescent="0.25">
      <c r="A10" s="12" t="s">
        <v>223</v>
      </c>
      <c r="B10" s="13" t="s">
        <v>167</v>
      </c>
      <c r="C10" s="30">
        <v>1400000</v>
      </c>
    </row>
    <row r="11" spans="1:3" x14ac:dyDescent="0.25">
      <c r="A11" s="12" t="s">
        <v>224</v>
      </c>
      <c r="B11" s="13" t="s">
        <v>168</v>
      </c>
      <c r="C11" s="30">
        <v>0</v>
      </c>
    </row>
    <row r="12" spans="1:3" x14ac:dyDescent="0.25">
      <c r="A12" s="12" t="s">
        <v>225</v>
      </c>
      <c r="B12" s="13" t="s">
        <v>169</v>
      </c>
      <c r="C12" s="30">
        <v>0</v>
      </c>
    </row>
    <row r="13" spans="1:3" x14ac:dyDescent="0.25">
      <c r="A13" s="12" t="s">
        <v>226</v>
      </c>
      <c r="B13" s="13" t="s">
        <v>170</v>
      </c>
      <c r="C13" s="30">
        <v>0</v>
      </c>
    </row>
    <row r="14" spans="1:3" x14ac:dyDescent="0.25">
      <c r="A14" s="12" t="s">
        <v>227</v>
      </c>
      <c r="B14" s="13" t="s">
        <v>171</v>
      </c>
      <c r="C14" s="30">
        <v>0</v>
      </c>
    </row>
    <row r="15" spans="1:3" x14ac:dyDescent="0.25">
      <c r="A15" s="12" t="s">
        <v>228</v>
      </c>
      <c r="B15" s="13" t="s">
        <v>172</v>
      </c>
      <c r="C15" s="30">
        <v>0</v>
      </c>
    </row>
    <row r="16" spans="1:3" x14ac:dyDescent="0.25">
      <c r="A16" s="12" t="s">
        <v>229</v>
      </c>
      <c r="B16" s="13" t="s">
        <v>173</v>
      </c>
      <c r="C16" s="30">
        <v>766800</v>
      </c>
    </row>
    <row r="17" spans="1:3" x14ac:dyDescent="0.25">
      <c r="A17" s="12" t="s">
        <v>230</v>
      </c>
      <c r="B17" s="13" t="s">
        <v>174</v>
      </c>
      <c r="C17" s="30">
        <v>0</v>
      </c>
    </row>
    <row r="18" spans="1:3" x14ac:dyDescent="0.25">
      <c r="A18" s="12" t="s">
        <v>231</v>
      </c>
      <c r="B18" s="13" t="s">
        <v>175</v>
      </c>
      <c r="C18" s="30">
        <v>0</v>
      </c>
    </row>
    <row r="19" spans="1:3" x14ac:dyDescent="0.25">
      <c r="A19" s="12" t="s">
        <v>232</v>
      </c>
      <c r="B19" s="13" t="s">
        <v>176</v>
      </c>
      <c r="C19" s="30">
        <v>0</v>
      </c>
    </row>
    <row r="20" spans="1:3" x14ac:dyDescent="0.25">
      <c r="A20" s="12" t="s">
        <v>233</v>
      </c>
      <c r="B20" s="13" t="s">
        <v>370</v>
      </c>
      <c r="C20" s="30">
        <v>0</v>
      </c>
    </row>
    <row r="21" spans="1:3" x14ac:dyDescent="0.25">
      <c r="A21" s="12" t="s">
        <v>234</v>
      </c>
      <c r="B21" s="13" t="s">
        <v>371</v>
      </c>
      <c r="C21" s="30">
        <v>0</v>
      </c>
    </row>
    <row r="22" spans="1:3" x14ac:dyDescent="0.25">
      <c r="A22" s="12" t="s">
        <v>235</v>
      </c>
      <c r="B22" s="13" t="s">
        <v>177</v>
      </c>
      <c r="C22" s="30">
        <v>0</v>
      </c>
    </row>
    <row r="23" spans="1:3" x14ac:dyDescent="0.25">
      <c r="A23" s="12" t="s">
        <v>236</v>
      </c>
      <c r="B23" s="13" t="s">
        <v>178</v>
      </c>
      <c r="C23" s="30">
        <v>680000</v>
      </c>
    </row>
    <row r="24" spans="1:3" x14ac:dyDescent="0.25">
      <c r="A24" s="12" t="s">
        <v>237</v>
      </c>
      <c r="B24" s="13" t="s">
        <v>179</v>
      </c>
      <c r="C24" s="30">
        <v>0</v>
      </c>
    </row>
    <row r="25" spans="1:3" x14ac:dyDescent="0.25">
      <c r="A25" s="12" t="s">
        <v>238</v>
      </c>
      <c r="B25" s="13" t="s">
        <v>372</v>
      </c>
      <c r="C25" s="30">
        <v>0</v>
      </c>
    </row>
    <row r="26" spans="1:3" x14ac:dyDescent="0.25">
      <c r="A26" s="14" t="s">
        <v>22</v>
      </c>
      <c r="B26" s="9" t="s">
        <v>239</v>
      </c>
      <c r="C26" s="30">
        <v>8672462</v>
      </c>
    </row>
    <row r="27" spans="1:3" x14ac:dyDescent="0.25">
      <c r="A27" s="14" t="s">
        <v>23</v>
      </c>
      <c r="B27" s="9" t="s">
        <v>240</v>
      </c>
      <c r="C27" s="30">
        <f>+SUM(C28:C46)</f>
        <v>10609378</v>
      </c>
    </row>
    <row r="28" spans="1:3" x14ac:dyDescent="0.25">
      <c r="A28" s="12" t="s">
        <v>241</v>
      </c>
      <c r="B28" s="13" t="s">
        <v>180</v>
      </c>
      <c r="C28" s="30">
        <v>87236</v>
      </c>
    </row>
    <row r="29" spans="1:3" x14ac:dyDescent="0.25">
      <c r="A29" s="12" t="s">
        <v>242</v>
      </c>
      <c r="B29" s="13" t="s">
        <v>181</v>
      </c>
      <c r="C29" s="30">
        <v>1636009</v>
      </c>
    </row>
    <row r="30" spans="1:3" x14ac:dyDescent="0.25">
      <c r="A30" s="12" t="s">
        <v>243</v>
      </c>
      <c r="B30" s="13" t="s">
        <v>182</v>
      </c>
      <c r="C30" s="30">
        <v>0</v>
      </c>
    </row>
    <row r="31" spans="1:3" x14ac:dyDescent="0.25">
      <c r="A31" s="12" t="s">
        <v>244</v>
      </c>
      <c r="B31" s="13" t="s">
        <v>183</v>
      </c>
      <c r="C31" s="30">
        <v>56950</v>
      </c>
    </row>
    <row r="32" spans="1:3" x14ac:dyDescent="0.25">
      <c r="A32" s="12" t="s">
        <v>245</v>
      </c>
      <c r="B32" s="13" t="s">
        <v>184</v>
      </c>
      <c r="C32" s="30">
        <v>0</v>
      </c>
    </row>
    <row r="33" spans="1:3" x14ac:dyDescent="0.25">
      <c r="A33" s="12" t="s">
        <v>246</v>
      </c>
      <c r="B33" s="13" t="s">
        <v>185</v>
      </c>
      <c r="C33" s="30">
        <v>5952645</v>
      </c>
    </row>
    <row r="34" spans="1:3" x14ac:dyDescent="0.25">
      <c r="A34" s="12" t="s">
        <v>247</v>
      </c>
      <c r="B34" s="13" t="s">
        <v>186</v>
      </c>
      <c r="C34" s="30">
        <v>0</v>
      </c>
    </row>
    <row r="35" spans="1:3" x14ac:dyDescent="0.25">
      <c r="A35" s="12" t="s">
        <v>248</v>
      </c>
      <c r="B35" s="13" t="s">
        <v>255</v>
      </c>
      <c r="C35" s="30">
        <v>0</v>
      </c>
    </row>
    <row r="36" spans="1:3" x14ac:dyDescent="0.25">
      <c r="A36" s="12" t="s">
        <v>249</v>
      </c>
      <c r="B36" s="13" t="s">
        <v>187</v>
      </c>
      <c r="C36" s="30">
        <v>223729</v>
      </c>
    </row>
    <row r="37" spans="1:3" x14ac:dyDescent="0.25">
      <c r="A37" s="12" t="s">
        <v>250</v>
      </c>
      <c r="B37" s="13" t="s">
        <v>256</v>
      </c>
      <c r="C37" s="30">
        <v>0</v>
      </c>
    </row>
    <row r="38" spans="1:3" x14ac:dyDescent="0.25">
      <c r="A38" s="12" t="s">
        <v>251</v>
      </c>
      <c r="B38" s="13" t="s">
        <v>188</v>
      </c>
      <c r="C38" s="30">
        <v>500000</v>
      </c>
    </row>
    <row r="39" spans="1:3" x14ac:dyDescent="0.25">
      <c r="A39" s="12" t="s">
        <v>252</v>
      </c>
      <c r="B39" s="13" t="s">
        <v>257</v>
      </c>
      <c r="C39" s="30">
        <v>1234919</v>
      </c>
    </row>
    <row r="40" spans="1:3" x14ac:dyDescent="0.25">
      <c r="A40" s="12" t="s">
        <v>253</v>
      </c>
      <c r="B40" s="13" t="s">
        <v>189</v>
      </c>
      <c r="C40" s="30">
        <v>0</v>
      </c>
    </row>
    <row r="41" spans="1:3" x14ac:dyDescent="0.25">
      <c r="A41" s="12" t="s">
        <v>254</v>
      </c>
      <c r="B41" s="13" t="s">
        <v>190</v>
      </c>
      <c r="C41" s="30">
        <v>0</v>
      </c>
    </row>
    <row r="42" spans="1:3" x14ac:dyDescent="0.25">
      <c r="A42" s="12" t="s">
        <v>258</v>
      </c>
      <c r="B42" s="13" t="s">
        <v>191</v>
      </c>
      <c r="C42" s="30">
        <v>905559</v>
      </c>
    </row>
    <row r="43" spans="1:3" x14ac:dyDescent="0.25">
      <c r="A43" s="12" t="s">
        <v>259</v>
      </c>
      <c r="B43" s="13" t="s">
        <v>192</v>
      </c>
      <c r="C43" s="30">
        <v>0</v>
      </c>
    </row>
    <row r="44" spans="1:3" x14ac:dyDescent="0.25">
      <c r="A44" s="12" t="s">
        <v>260</v>
      </c>
      <c r="B44" s="13" t="s">
        <v>263</v>
      </c>
      <c r="C44" s="30">
        <v>0</v>
      </c>
    </row>
    <row r="45" spans="1:3" x14ac:dyDescent="0.25">
      <c r="A45" s="12" t="s">
        <v>261</v>
      </c>
      <c r="B45" s="13" t="s">
        <v>264</v>
      </c>
      <c r="C45" s="30">
        <v>0</v>
      </c>
    </row>
    <row r="46" spans="1:3" x14ac:dyDescent="0.25">
      <c r="A46" s="12" t="s">
        <v>262</v>
      </c>
      <c r="B46" s="13" t="s">
        <v>193</v>
      </c>
      <c r="C46" s="30">
        <v>12331</v>
      </c>
    </row>
    <row r="47" spans="1:3" x14ac:dyDescent="0.25">
      <c r="A47" s="14" t="s">
        <v>24</v>
      </c>
      <c r="B47" s="9" t="s">
        <v>265</v>
      </c>
      <c r="C47" s="30">
        <v>0</v>
      </c>
    </row>
    <row r="48" spans="1:3" x14ac:dyDescent="0.25">
      <c r="A48" s="12" t="s">
        <v>266</v>
      </c>
      <c r="B48" s="13" t="s">
        <v>194</v>
      </c>
      <c r="C48" s="30">
        <v>0</v>
      </c>
    </row>
    <row r="49" spans="1:3" x14ac:dyDescent="0.25">
      <c r="A49" s="12" t="s">
        <v>267</v>
      </c>
      <c r="B49" s="13" t="s">
        <v>393</v>
      </c>
      <c r="C49" s="30">
        <v>0</v>
      </c>
    </row>
    <row r="50" spans="1:3" x14ac:dyDescent="0.25">
      <c r="A50" s="12" t="s">
        <v>268</v>
      </c>
      <c r="B50" s="13" t="s">
        <v>195</v>
      </c>
      <c r="C50" s="30">
        <v>0</v>
      </c>
    </row>
    <row r="51" spans="1:3" x14ac:dyDescent="0.25">
      <c r="A51" s="12" t="s">
        <v>269</v>
      </c>
      <c r="B51" s="13" t="s">
        <v>278</v>
      </c>
      <c r="C51" s="30">
        <v>0</v>
      </c>
    </row>
    <row r="52" spans="1:3" x14ac:dyDescent="0.25">
      <c r="A52" s="12" t="s">
        <v>270</v>
      </c>
      <c r="B52" s="13" t="s">
        <v>277</v>
      </c>
      <c r="C52" s="30">
        <v>0</v>
      </c>
    </row>
    <row r="53" spans="1:3" x14ac:dyDescent="0.25">
      <c r="A53" s="12" t="s">
        <v>271</v>
      </c>
      <c r="B53" s="13" t="s">
        <v>276</v>
      </c>
      <c r="C53" s="30">
        <v>0</v>
      </c>
    </row>
    <row r="54" spans="1:3" x14ac:dyDescent="0.25">
      <c r="A54" s="12" t="s">
        <v>272</v>
      </c>
      <c r="B54" s="13" t="s">
        <v>275</v>
      </c>
      <c r="C54" s="30">
        <v>0</v>
      </c>
    </row>
    <row r="55" spans="1:3" x14ac:dyDescent="0.25">
      <c r="A55" s="12" t="s">
        <v>273</v>
      </c>
      <c r="B55" s="13" t="s">
        <v>274</v>
      </c>
      <c r="C55" s="30">
        <v>0</v>
      </c>
    </row>
    <row r="56" spans="1:3" x14ac:dyDescent="0.25">
      <c r="A56" s="12" t="s">
        <v>25</v>
      </c>
      <c r="B56" s="9" t="s">
        <v>279</v>
      </c>
      <c r="C56" s="30">
        <v>0</v>
      </c>
    </row>
    <row r="57" spans="1:3" x14ac:dyDescent="0.25">
      <c r="A57" s="12" t="s">
        <v>281</v>
      </c>
      <c r="B57" s="13" t="s">
        <v>280</v>
      </c>
      <c r="C57" s="30">
        <v>0</v>
      </c>
    </row>
    <row r="58" spans="1:3" x14ac:dyDescent="0.25">
      <c r="A58" s="12" t="s">
        <v>282</v>
      </c>
      <c r="B58" s="13" t="s">
        <v>196</v>
      </c>
      <c r="C58" s="30">
        <v>0</v>
      </c>
    </row>
    <row r="59" spans="1:3" x14ac:dyDescent="0.25">
      <c r="A59" s="12" t="s">
        <v>283</v>
      </c>
      <c r="B59" s="13" t="s">
        <v>197</v>
      </c>
      <c r="C59" s="30">
        <v>0</v>
      </c>
    </row>
    <row r="60" spans="1:3" x14ac:dyDescent="0.25">
      <c r="A60" s="12" t="s">
        <v>284</v>
      </c>
      <c r="B60" s="13" t="s">
        <v>198</v>
      </c>
      <c r="C60" s="30">
        <v>0</v>
      </c>
    </row>
    <row r="61" spans="1:3" x14ac:dyDescent="0.25">
      <c r="A61" s="12" t="s">
        <v>285</v>
      </c>
      <c r="B61" s="13" t="s">
        <v>373</v>
      </c>
      <c r="C61" s="30">
        <v>0</v>
      </c>
    </row>
    <row r="62" spans="1:3" x14ac:dyDescent="0.25">
      <c r="A62" s="12" t="s">
        <v>286</v>
      </c>
      <c r="B62" s="13" t="s">
        <v>199</v>
      </c>
      <c r="C62" s="30">
        <v>0</v>
      </c>
    </row>
    <row r="63" spans="1:3" x14ac:dyDescent="0.25">
      <c r="A63" s="12" t="s">
        <v>287</v>
      </c>
      <c r="B63" s="13" t="s">
        <v>386</v>
      </c>
      <c r="C63" s="30">
        <v>0</v>
      </c>
    </row>
    <row r="64" spans="1:3" x14ac:dyDescent="0.25">
      <c r="A64" s="12" t="s">
        <v>288</v>
      </c>
      <c r="B64" s="13" t="s">
        <v>375</v>
      </c>
      <c r="C64" s="30">
        <v>0</v>
      </c>
    </row>
    <row r="65" spans="1:3" x14ac:dyDescent="0.25">
      <c r="A65" s="12" t="s">
        <v>289</v>
      </c>
      <c r="B65" s="13" t="s">
        <v>387</v>
      </c>
      <c r="C65" s="30">
        <v>0</v>
      </c>
    </row>
    <row r="66" spans="1:3" x14ac:dyDescent="0.25">
      <c r="A66" s="12" t="s">
        <v>290</v>
      </c>
      <c r="B66" s="13" t="s">
        <v>377</v>
      </c>
      <c r="C66" s="30">
        <v>0</v>
      </c>
    </row>
    <row r="67" spans="1:3" x14ac:dyDescent="0.25">
      <c r="A67" s="12" t="s">
        <v>291</v>
      </c>
      <c r="B67" s="13" t="s">
        <v>378</v>
      </c>
      <c r="C67" s="30">
        <v>0</v>
      </c>
    </row>
    <row r="68" spans="1:3" x14ac:dyDescent="0.25">
      <c r="A68" s="12" t="s">
        <v>292</v>
      </c>
      <c r="B68" s="13" t="s">
        <v>200</v>
      </c>
      <c r="C68" s="30">
        <v>0</v>
      </c>
    </row>
    <row r="69" spans="1:3" x14ac:dyDescent="0.25">
      <c r="A69" s="12" t="s">
        <v>293</v>
      </c>
      <c r="B69" s="13" t="s">
        <v>201</v>
      </c>
      <c r="C69" s="30">
        <v>0</v>
      </c>
    </row>
    <row r="70" spans="1:3" x14ac:dyDescent="0.25">
      <c r="A70" s="12" t="s">
        <v>294</v>
      </c>
      <c r="B70" s="13" t="s">
        <v>202</v>
      </c>
      <c r="C70" s="30">
        <v>0</v>
      </c>
    </row>
    <row r="71" spans="1:3" x14ac:dyDescent="0.25">
      <c r="A71" s="12" t="s">
        <v>295</v>
      </c>
      <c r="B71" s="13" t="s">
        <v>379</v>
      </c>
      <c r="C71" s="30">
        <v>0</v>
      </c>
    </row>
    <row r="72" spans="1:3" x14ac:dyDescent="0.25">
      <c r="A72" s="12" t="s">
        <v>296</v>
      </c>
      <c r="B72" s="13" t="s">
        <v>203</v>
      </c>
      <c r="C72" s="30">
        <v>0</v>
      </c>
    </row>
    <row r="73" spans="1:3" x14ac:dyDescent="0.25">
      <c r="A73" s="14" t="s">
        <v>297</v>
      </c>
      <c r="B73" s="9" t="s">
        <v>298</v>
      </c>
      <c r="C73" s="30">
        <f>+C74+C83+C88</f>
        <v>0</v>
      </c>
    </row>
    <row r="74" spans="1:3" x14ac:dyDescent="0.25">
      <c r="A74" s="14" t="s">
        <v>27</v>
      </c>
      <c r="B74" s="9" t="s">
        <v>308</v>
      </c>
      <c r="C74" s="30">
        <f>+SUM(C75:C82)</f>
        <v>0</v>
      </c>
    </row>
    <row r="75" spans="1:3" x14ac:dyDescent="0.25">
      <c r="A75" s="12" t="s">
        <v>299</v>
      </c>
      <c r="B75" s="13" t="s">
        <v>204</v>
      </c>
      <c r="C75" s="30">
        <v>0</v>
      </c>
    </row>
    <row r="76" spans="1:3" x14ac:dyDescent="0.25">
      <c r="A76" s="12" t="s">
        <v>300</v>
      </c>
      <c r="B76" s="13" t="s">
        <v>390</v>
      </c>
      <c r="C76" s="30">
        <v>0</v>
      </c>
    </row>
    <row r="77" spans="1:3" x14ac:dyDescent="0.25">
      <c r="A77" s="12" t="s">
        <v>301</v>
      </c>
      <c r="B77" s="13" t="s">
        <v>205</v>
      </c>
      <c r="C77" s="30">
        <v>0</v>
      </c>
    </row>
    <row r="78" spans="1:3" x14ac:dyDescent="0.25">
      <c r="A78" s="12" t="s">
        <v>302</v>
      </c>
      <c r="B78" s="13" t="s">
        <v>206</v>
      </c>
      <c r="C78" s="30">
        <v>0</v>
      </c>
    </row>
    <row r="79" spans="1:3" x14ac:dyDescent="0.25">
      <c r="A79" s="12" t="s">
        <v>303</v>
      </c>
      <c r="B79" s="13" t="s">
        <v>207</v>
      </c>
      <c r="C79" s="30">
        <v>0</v>
      </c>
    </row>
    <row r="80" spans="1:3" x14ac:dyDescent="0.25">
      <c r="A80" s="12" t="s">
        <v>304</v>
      </c>
      <c r="B80" s="13" t="s">
        <v>208</v>
      </c>
      <c r="C80" s="30">
        <v>0</v>
      </c>
    </row>
    <row r="81" spans="1:3" x14ac:dyDescent="0.25">
      <c r="A81" s="12" t="s">
        <v>305</v>
      </c>
      <c r="B81" s="13" t="s">
        <v>209</v>
      </c>
      <c r="C81" s="30">
        <v>0</v>
      </c>
    </row>
    <row r="82" spans="1:3" x14ac:dyDescent="0.25">
      <c r="A82" s="12" t="s">
        <v>306</v>
      </c>
      <c r="B82" s="13" t="s">
        <v>210</v>
      </c>
      <c r="C82" s="30">
        <v>0</v>
      </c>
    </row>
    <row r="83" spans="1:3" x14ac:dyDescent="0.25">
      <c r="A83" s="14" t="s">
        <v>28</v>
      </c>
      <c r="B83" s="9" t="s">
        <v>307</v>
      </c>
      <c r="C83" s="30">
        <v>0</v>
      </c>
    </row>
    <row r="84" spans="1:3" x14ac:dyDescent="0.25">
      <c r="A84" s="12" t="s">
        <v>309</v>
      </c>
      <c r="B84" s="13" t="s">
        <v>211</v>
      </c>
      <c r="C84" s="30">
        <v>0</v>
      </c>
    </row>
    <row r="85" spans="1:3" x14ac:dyDescent="0.25">
      <c r="A85" s="12" t="s">
        <v>310</v>
      </c>
      <c r="B85" s="13" t="s">
        <v>212</v>
      </c>
      <c r="C85" s="30">
        <v>0</v>
      </c>
    </row>
    <row r="86" spans="1:3" x14ac:dyDescent="0.25">
      <c r="A86" s="12" t="s">
        <v>311</v>
      </c>
      <c r="B86" s="13" t="s">
        <v>213</v>
      </c>
      <c r="C86" s="30">
        <v>0</v>
      </c>
    </row>
    <row r="87" spans="1:3" x14ac:dyDescent="0.25">
      <c r="A87" s="12" t="s">
        <v>312</v>
      </c>
      <c r="B87" s="13" t="s">
        <v>214</v>
      </c>
      <c r="C87" s="30">
        <v>0</v>
      </c>
    </row>
    <row r="88" spans="1:3" x14ac:dyDescent="0.25">
      <c r="A88" s="14" t="s">
        <v>29</v>
      </c>
      <c r="B88" s="9" t="s">
        <v>313</v>
      </c>
      <c r="C88" s="30">
        <v>0</v>
      </c>
    </row>
    <row r="89" spans="1:3" x14ac:dyDescent="0.25">
      <c r="A89" s="12" t="s">
        <v>321</v>
      </c>
      <c r="B89" s="13" t="s">
        <v>215</v>
      </c>
      <c r="C89" s="30">
        <v>0</v>
      </c>
    </row>
    <row r="90" spans="1:3" x14ac:dyDescent="0.25">
      <c r="A90" s="12" t="s">
        <v>322</v>
      </c>
      <c r="B90" s="13" t="s">
        <v>314</v>
      </c>
      <c r="C90" s="30">
        <v>0</v>
      </c>
    </row>
    <row r="91" spans="1:3" x14ac:dyDescent="0.25">
      <c r="A91" s="12" t="s">
        <v>323</v>
      </c>
      <c r="B91" s="13" t="s">
        <v>315</v>
      </c>
      <c r="C91" s="30">
        <v>0</v>
      </c>
    </row>
    <row r="92" spans="1:3" x14ac:dyDescent="0.25">
      <c r="A92" s="12" t="s">
        <v>324</v>
      </c>
      <c r="B92" s="13" t="s">
        <v>316</v>
      </c>
      <c r="C92" s="30">
        <v>0</v>
      </c>
    </row>
    <row r="93" spans="1:3" x14ac:dyDescent="0.25">
      <c r="A93" s="12" t="s">
        <v>325</v>
      </c>
      <c r="B93" s="13" t="s">
        <v>317</v>
      </c>
      <c r="C93" s="30">
        <v>0</v>
      </c>
    </row>
    <row r="94" spans="1:3" x14ac:dyDescent="0.25">
      <c r="A94" s="12" t="s">
        <v>326</v>
      </c>
      <c r="B94" s="13" t="s">
        <v>216</v>
      </c>
      <c r="C94" s="30">
        <v>0</v>
      </c>
    </row>
    <row r="95" spans="1:3" x14ac:dyDescent="0.25">
      <c r="A95" s="12" t="s">
        <v>327</v>
      </c>
      <c r="B95" s="13" t="s">
        <v>318</v>
      </c>
      <c r="C95" s="30">
        <v>0</v>
      </c>
    </row>
    <row r="96" spans="1:3" x14ac:dyDescent="0.25">
      <c r="A96" s="12" t="s">
        <v>328</v>
      </c>
      <c r="B96" s="13" t="s">
        <v>217</v>
      </c>
      <c r="C96" s="30">
        <v>0</v>
      </c>
    </row>
    <row r="97" spans="1:3" x14ac:dyDescent="0.25">
      <c r="A97" s="12" t="s">
        <v>329</v>
      </c>
      <c r="B97" s="13" t="s">
        <v>218</v>
      </c>
      <c r="C97" s="30">
        <v>0</v>
      </c>
    </row>
    <row r="98" spans="1:3" x14ac:dyDescent="0.25">
      <c r="A98" s="12" t="s">
        <v>330</v>
      </c>
      <c r="B98" s="13" t="s">
        <v>319</v>
      </c>
      <c r="C98" s="30">
        <v>0</v>
      </c>
    </row>
    <row r="99" spans="1:3" x14ac:dyDescent="0.25">
      <c r="A99" s="14" t="s">
        <v>331</v>
      </c>
      <c r="B99" s="9" t="s">
        <v>320</v>
      </c>
      <c r="C99" s="30">
        <f>+C73+C6</f>
        <v>87279884</v>
      </c>
    </row>
    <row r="100" spans="1:3" x14ac:dyDescent="0.25">
      <c r="A100" s="14" t="s">
        <v>49</v>
      </c>
      <c r="B100" s="9" t="s">
        <v>350</v>
      </c>
      <c r="C100" s="30">
        <v>0</v>
      </c>
    </row>
    <row r="101" spans="1:3" x14ac:dyDescent="0.25">
      <c r="A101" s="12" t="s">
        <v>51</v>
      </c>
      <c r="B101" s="13" t="s">
        <v>349</v>
      </c>
      <c r="C101" s="30">
        <v>0</v>
      </c>
    </row>
    <row r="102" spans="1:3" x14ac:dyDescent="0.25">
      <c r="A102" s="12" t="s">
        <v>61</v>
      </c>
      <c r="B102" s="13" t="s">
        <v>332</v>
      </c>
      <c r="C102" s="30">
        <v>0</v>
      </c>
    </row>
    <row r="103" spans="1:3" x14ac:dyDescent="0.25">
      <c r="A103" s="12" t="s">
        <v>63</v>
      </c>
      <c r="B103" s="13" t="s">
        <v>348</v>
      </c>
      <c r="C103" s="30">
        <v>0</v>
      </c>
    </row>
    <row r="104" spans="1:3" x14ac:dyDescent="0.25">
      <c r="A104" s="7">
        <v>5</v>
      </c>
      <c r="B104" s="9" t="s">
        <v>351</v>
      </c>
      <c r="C104" s="30">
        <v>0</v>
      </c>
    </row>
    <row r="105" spans="1:3" x14ac:dyDescent="0.25">
      <c r="A105" s="12" t="s">
        <v>68</v>
      </c>
      <c r="B105" s="13" t="s">
        <v>352</v>
      </c>
      <c r="C105" s="30">
        <v>0</v>
      </c>
    </row>
    <row r="106" spans="1:3" x14ac:dyDescent="0.25">
      <c r="A106" s="12" t="s">
        <v>69</v>
      </c>
      <c r="B106" s="13" t="s">
        <v>333</v>
      </c>
      <c r="C106" s="30">
        <v>0</v>
      </c>
    </row>
    <row r="107" spans="1:3" x14ac:dyDescent="0.25">
      <c r="A107" s="12" t="s">
        <v>70</v>
      </c>
      <c r="B107" s="13" t="s">
        <v>334</v>
      </c>
      <c r="C107" s="30">
        <v>0</v>
      </c>
    </row>
    <row r="108" spans="1:3" x14ac:dyDescent="0.25">
      <c r="A108" s="12" t="s">
        <v>71</v>
      </c>
      <c r="B108" s="13" t="s">
        <v>353</v>
      </c>
      <c r="C108" s="30">
        <v>0</v>
      </c>
    </row>
    <row r="109" spans="1:3" x14ac:dyDescent="0.25">
      <c r="A109" s="12" t="s">
        <v>75</v>
      </c>
      <c r="B109" s="13" t="s">
        <v>335</v>
      </c>
      <c r="C109" s="30">
        <v>0</v>
      </c>
    </row>
    <row r="110" spans="1:3" x14ac:dyDescent="0.25">
      <c r="A110" s="12" t="s">
        <v>76</v>
      </c>
      <c r="B110" s="13" t="s">
        <v>354</v>
      </c>
      <c r="C110" s="30">
        <v>0</v>
      </c>
    </row>
    <row r="111" spans="1:3" x14ac:dyDescent="0.25">
      <c r="A111" s="14" t="s">
        <v>85</v>
      </c>
      <c r="B111" s="9" t="s">
        <v>355</v>
      </c>
      <c r="C111" s="30">
        <v>0</v>
      </c>
    </row>
    <row r="112" spans="1:3" x14ac:dyDescent="0.25">
      <c r="A112" s="12" t="s">
        <v>86</v>
      </c>
      <c r="B112" s="13" t="s">
        <v>336</v>
      </c>
      <c r="C112" s="30">
        <v>0</v>
      </c>
    </row>
    <row r="113" spans="1:3" x14ac:dyDescent="0.25">
      <c r="A113" s="12" t="s">
        <v>87</v>
      </c>
      <c r="B113" s="13" t="s">
        <v>337</v>
      </c>
      <c r="C113" s="30">
        <v>0</v>
      </c>
    </row>
    <row r="114" spans="1:3" x14ac:dyDescent="0.25">
      <c r="A114" s="12" t="s">
        <v>90</v>
      </c>
      <c r="B114" s="13" t="s">
        <v>338</v>
      </c>
      <c r="C114" s="30">
        <v>0</v>
      </c>
    </row>
    <row r="115" spans="1:3" x14ac:dyDescent="0.25">
      <c r="A115" s="12" t="s">
        <v>91</v>
      </c>
      <c r="B115" s="13" t="s">
        <v>339</v>
      </c>
      <c r="C115" s="30">
        <v>0</v>
      </c>
    </row>
    <row r="116" spans="1:3" x14ac:dyDescent="0.25">
      <c r="A116" s="12" t="s">
        <v>92</v>
      </c>
      <c r="B116" s="13" t="s">
        <v>340</v>
      </c>
      <c r="C116" s="30">
        <v>0</v>
      </c>
    </row>
    <row r="117" spans="1:3" x14ac:dyDescent="0.25">
      <c r="A117" s="12" t="s">
        <v>356</v>
      </c>
      <c r="B117" s="13" t="s">
        <v>341</v>
      </c>
      <c r="C117" s="30">
        <v>0</v>
      </c>
    </row>
    <row r="118" spans="1:3" x14ac:dyDescent="0.25">
      <c r="A118" s="12" t="s">
        <v>357</v>
      </c>
      <c r="B118" s="13" t="s">
        <v>358</v>
      </c>
      <c r="C118" s="30">
        <v>0</v>
      </c>
    </row>
    <row r="119" spans="1:3" x14ac:dyDescent="0.25">
      <c r="A119" s="14" t="s">
        <v>95</v>
      </c>
      <c r="B119" s="9" t="s">
        <v>361</v>
      </c>
      <c r="C119" s="30">
        <v>0</v>
      </c>
    </row>
    <row r="120" spans="1:3" x14ac:dyDescent="0.25">
      <c r="A120" s="12" t="s">
        <v>96</v>
      </c>
      <c r="B120" s="13" t="s">
        <v>342</v>
      </c>
      <c r="C120" s="30">
        <v>0</v>
      </c>
    </row>
    <row r="121" spans="1:3" x14ac:dyDescent="0.25">
      <c r="A121" s="12" t="s">
        <v>97</v>
      </c>
      <c r="B121" s="13" t="s">
        <v>343</v>
      </c>
      <c r="C121" s="30">
        <v>0</v>
      </c>
    </row>
    <row r="122" spans="1:3" x14ac:dyDescent="0.25">
      <c r="A122" s="12" t="s">
        <v>98</v>
      </c>
      <c r="B122" s="13" t="s">
        <v>360</v>
      </c>
      <c r="C122" s="30">
        <v>0</v>
      </c>
    </row>
    <row r="123" spans="1:3" x14ac:dyDescent="0.25">
      <c r="A123" s="12" t="s">
        <v>99</v>
      </c>
      <c r="B123" s="13" t="s">
        <v>344</v>
      </c>
      <c r="C123" s="30">
        <v>0</v>
      </c>
    </row>
    <row r="124" spans="1:3" x14ac:dyDescent="0.25">
      <c r="A124" s="12" t="s">
        <v>100</v>
      </c>
      <c r="B124" s="13" t="s">
        <v>359</v>
      </c>
      <c r="C124" s="30">
        <v>0</v>
      </c>
    </row>
    <row r="125" spans="1:3" x14ac:dyDescent="0.25">
      <c r="A125" s="14" t="s">
        <v>105</v>
      </c>
      <c r="B125" s="9" t="s">
        <v>345</v>
      </c>
      <c r="C125" s="30">
        <v>0</v>
      </c>
    </row>
    <row r="126" spans="1:3" x14ac:dyDescent="0.25">
      <c r="A126" s="14" t="s">
        <v>111</v>
      </c>
      <c r="B126" s="9" t="s">
        <v>346</v>
      </c>
      <c r="C126" s="30">
        <v>0</v>
      </c>
    </row>
    <row r="127" spans="1:3" x14ac:dyDescent="0.25">
      <c r="A127" s="14" t="s">
        <v>347</v>
      </c>
      <c r="B127" s="9" t="s">
        <v>362</v>
      </c>
      <c r="C127" s="30">
        <v>0</v>
      </c>
    </row>
    <row r="128" spans="1:3" x14ac:dyDescent="0.25">
      <c r="A128" s="14" t="s">
        <v>116</v>
      </c>
      <c r="B128" s="9" t="s">
        <v>403</v>
      </c>
      <c r="C128" s="16">
        <f>+C99+C127</f>
        <v>87279884</v>
      </c>
    </row>
    <row r="129" spans="1:3" x14ac:dyDescent="0.25">
      <c r="A129" s="6"/>
    </row>
    <row r="130" spans="1:3" x14ac:dyDescent="0.25">
      <c r="A130" s="46" t="s">
        <v>366</v>
      </c>
      <c r="B130" s="47"/>
      <c r="C130" s="47"/>
    </row>
    <row r="131" spans="1:3" x14ac:dyDescent="0.25">
      <c r="A131" s="20"/>
      <c r="B131" s="20"/>
      <c r="C131"/>
    </row>
    <row r="132" spans="1:3" x14ac:dyDescent="0.25">
      <c r="A132" s="7">
        <v>1</v>
      </c>
      <c r="B132" s="8" t="s">
        <v>367</v>
      </c>
      <c r="C132" s="32">
        <f>+'8. Óvoda'!C65-'9. Óvoda'!C99</f>
        <v>-87279884</v>
      </c>
    </row>
    <row r="133" spans="1:3" x14ac:dyDescent="0.25">
      <c r="A133" s="7">
        <v>2</v>
      </c>
      <c r="B133" s="8" t="s">
        <v>368</v>
      </c>
      <c r="C133" s="32">
        <f>+'8. Óvoda'!C90-'9. Óvoda'!C127</f>
        <v>87279884</v>
      </c>
    </row>
    <row r="134" spans="1:3" x14ac:dyDescent="0.25">
      <c r="A134" s="7">
        <v>3</v>
      </c>
      <c r="B134" s="8" t="s">
        <v>369</v>
      </c>
      <c r="C134" s="32">
        <f>SUM(C132:C133)</f>
        <v>0</v>
      </c>
    </row>
    <row r="135" spans="1:3" x14ac:dyDescent="0.25">
      <c r="A135" s="6"/>
    </row>
    <row r="136" spans="1:3" x14ac:dyDescent="0.25">
      <c r="A136" s="6"/>
    </row>
    <row r="137" spans="1:3" x14ac:dyDescent="0.25">
      <c r="A137" s="6"/>
    </row>
    <row r="138" spans="1:3" x14ac:dyDescent="0.25">
      <c r="A138" s="6"/>
    </row>
    <row r="139" spans="1:3" x14ac:dyDescent="0.25">
      <c r="A139" s="6"/>
    </row>
    <row r="140" spans="1:3" x14ac:dyDescent="0.25">
      <c r="A140" s="6"/>
    </row>
    <row r="141" spans="1:3" x14ac:dyDescent="0.25">
      <c r="A141" s="6"/>
    </row>
    <row r="142" spans="1:3" x14ac:dyDescent="0.25">
      <c r="A142" s="6"/>
    </row>
    <row r="143" spans="1:3" x14ac:dyDescent="0.25">
      <c r="A143" s="6"/>
    </row>
    <row r="144" spans="1:3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</sheetData>
  <mergeCells count="5">
    <mergeCell ref="A3:C3"/>
    <mergeCell ref="A4:C4"/>
    <mergeCell ref="A2:C2"/>
    <mergeCell ref="A1:C1"/>
    <mergeCell ref="A130:C130"/>
  </mergeCells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1. Összevont költségvetés</vt:lpstr>
      <vt:lpstr>2. Beruházási előirányzatok cél</vt:lpstr>
      <vt:lpstr>3. Felújítások</vt:lpstr>
      <vt:lpstr>4. Önkormányzat</vt:lpstr>
      <vt:lpstr>5. Önkormányzat</vt:lpstr>
      <vt:lpstr>6. Konyha</vt:lpstr>
      <vt:lpstr>7. Konyha</vt:lpstr>
      <vt:lpstr>8. Óvoda</vt:lpstr>
      <vt:lpstr>9. Óvoda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2023-02-14T13:09:55Z</cp:lastPrinted>
  <dcterms:created xsi:type="dcterms:W3CDTF">2021-02-11T13:05:14Z</dcterms:created>
  <dcterms:modified xsi:type="dcterms:W3CDTF">2023-02-14T13:10:00Z</dcterms:modified>
</cp:coreProperties>
</file>